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filterPrivacy="1" codeName="ThisWorkbook" autoCompressPictures="0"/>
  <xr:revisionPtr revIDLastSave="0" documentId="13_ncr:1_{30F21905-E48D-4A07-8427-4FA447C72901}" xr6:coauthVersionLast="47" xr6:coauthVersionMax="47" xr10:uidLastSave="{00000000-0000-0000-0000-000000000000}"/>
  <bookViews>
    <workbookView xWindow="5580" yWindow="4725" windowWidth="24180" windowHeight="16005" tabRatio="788" activeTab="11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January!$K$5</definedName>
    <definedName name="ColumnTitleRegion1..H12.1">January!$B$3</definedName>
    <definedName name="ColumnTitleRegion1..H12.10">October!$B$3</definedName>
    <definedName name="ColumnTitleRegion1..H12.11">November!$B$3</definedName>
    <definedName name="ColumnTitleRegion1..H12.12">December!$B$3</definedName>
    <definedName name="ColumnTitleRegion1..H12.2">February!$B$3</definedName>
    <definedName name="ColumnTitleRegion1..H12.3">March!$B$3</definedName>
    <definedName name="ColumnTitleRegion1..H12.4">April!$B$3</definedName>
    <definedName name="ColumnTitleRegion1..H12.5">May!$B$3</definedName>
    <definedName name="ColumnTitleRegion1..H12.6">June!$B$3</definedName>
    <definedName name="ColumnTitleRegion1..H12.7">July!$B$3</definedName>
    <definedName name="ColumnTitleRegion1..H12.8">August!$B$3</definedName>
    <definedName name="ColumnTitleRegion1..H12.9">September!$B$3</definedName>
    <definedName name="ColumnTitleRegion2..C14.1">January!$B$3</definedName>
    <definedName name="ColumnTitleRegion2..C14.10">October!$B$3</definedName>
    <definedName name="ColumnTitleRegion2..C14.11">November!$B$3</definedName>
    <definedName name="ColumnTitleRegion2..C14.12">December!$B$3</definedName>
    <definedName name="ColumnTitleRegion2..C14.2">February!$B$3</definedName>
    <definedName name="ColumnTitleRegion2..C14.3">March!$B$3</definedName>
    <definedName name="ColumnTitleRegion2..C14.4">April!$B$3</definedName>
    <definedName name="ColumnTitleRegion2..C14.5">May!$B$3</definedName>
    <definedName name="ColumnTitleRegion2..C14.6">June!$B$3</definedName>
    <definedName name="ColumnTitleRegion2..C14.7">July!$B$3</definedName>
    <definedName name="ColumnTitleRegion2..C14.8">August!$B$3</definedName>
    <definedName name="ColumnTitleRegion2..C14.9">September!$B$3</definedName>
    <definedName name="DaysAndWeeks">{0,1,2,3,4,5,6} + {0;1;2;3;4;5}*7</definedName>
    <definedName name="_xlnm.Print_Area" localSheetId="3">April!$A:$I</definedName>
    <definedName name="_xlnm.Print_Area" localSheetId="7">August!$A:$I</definedName>
    <definedName name="_xlnm.Print_Area" localSheetId="11">December!$A:$I</definedName>
    <definedName name="_xlnm.Print_Area" localSheetId="1">February!$A:$I</definedName>
    <definedName name="_xlnm.Print_Area" localSheetId="0">January!$A:$I</definedName>
    <definedName name="_xlnm.Print_Area" localSheetId="6">July!$A:$I</definedName>
    <definedName name="_xlnm.Print_Area" localSheetId="5">June!$A:$I</definedName>
    <definedName name="_xlnm.Print_Area" localSheetId="2">March!$A:$I</definedName>
    <definedName name="_xlnm.Print_Area" localSheetId="4">May!$A:$I</definedName>
    <definedName name="_xlnm.Print_Area" localSheetId="10">November!$A:$I</definedName>
    <definedName name="_xlnm.Print_Area" localSheetId="9">October!$A:$I</definedName>
    <definedName name="_xlnm.Print_Area" localSheetId="8">September!$A:$I</definedName>
    <definedName name="RowTitleRegion1..K3">January!$K$4</definedName>
    <definedName name="WeekStart">January!$L$5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5" i="14" l="1"/>
  <c r="B3" i="24"/>
  <c r="B3" i="23"/>
  <c r="B3" i="22"/>
  <c r="B3" i="21"/>
  <c r="B3" i="20"/>
  <c r="B3" i="19" l="1"/>
  <c r="B3" i="18"/>
  <c r="B3" i="17"/>
  <c r="B3" i="16" l="1"/>
  <c r="B3" i="25" l="1"/>
  <c r="B3" i="15" l="1"/>
  <c r="B2" i="17" l="1"/>
  <c r="B2" i="19" l="1"/>
  <c r="B2" i="18"/>
  <c r="B2" i="21"/>
  <c r="B2" i="20"/>
  <c r="B2" i="23"/>
  <c r="B2" i="22"/>
  <c r="B2" i="25"/>
  <c r="B2" i="24"/>
  <c r="B2" i="16"/>
  <c r="B2" i="15"/>
  <c r="B2" i="14"/>
  <c r="B14" i="25" a="1"/>
  <c r="C14" i="25" s="1"/>
  <c r="B12" i="25" a="1"/>
  <c r="H12" i="25" s="1"/>
  <c r="B10" i="25" a="1"/>
  <c r="G10" i="25" s="1"/>
  <c r="B8" i="25" a="1"/>
  <c r="G8" i="25" s="1"/>
  <c r="B6" i="25" a="1"/>
  <c r="H6" i="25" s="1"/>
  <c r="B4" i="25" a="1"/>
  <c r="G4" i="25" s="1"/>
  <c r="G3" i="25" s="1"/>
  <c r="B14" i="24" a="1"/>
  <c r="C14" i="24" s="1"/>
  <c r="B12" i="24" a="1"/>
  <c r="H12" i="24" s="1"/>
  <c r="B10" i="24" a="1"/>
  <c r="G10" i="24" s="1"/>
  <c r="B8" i="24" a="1"/>
  <c r="G8" i="24" s="1"/>
  <c r="B6" i="24" a="1"/>
  <c r="H6" i="24" s="1"/>
  <c r="B4" i="24" a="1"/>
  <c r="G4" i="24" s="1"/>
  <c r="G3" i="24" s="1"/>
  <c r="B14" i="23" a="1"/>
  <c r="C14" i="23" s="1"/>
  <c r="B12" i="23" a="1"/>
  <c r="H12" i="23" s="1"/>
  <c r="B10" i="23" a="1"/>
  <c r="G10" i="23" s="1"/>
  <c r="B8" i="23" a="1"/>
  <c r="G8" i="23" s="1"/>
  <c r="B6" i="23" a="1"/>
  <c r="H6" i="23" s="1"/>
  <c r="B4" i="23" a="1"/>
  <c r="G4" i="23" s="1"/>
  <c r="G3" i="23" s="1"/>
  <c r="B14" i="22" a="1"/>
  <c r="C14" i="22" s="1"/>
  <c r="B12" i="22" a="1"/>
  <c r="H12" i="22" s="1"/>
  <c r="B10" i="22" a="1"/>
  <c r="G10" i="22" s="1"/>
  <c r="B8" i="22" a="1"/>
  <c r="H8" i="22" s="1"/>
  <c r="B6" i="22" a="1"/>
  <c r="G6" i="22" s="1"/>
  <c r="B4" i="22" a="1"/>
  <c r="H4" i="22" s="1"/>
  <c r="H3" i="22" s="1"/>
  <c r="B14" i="21" a="1"/>
  <c r="C14" i="21" s="1"/>
  <c r="B12" i="21" a="1"/>
  <c r="H12" i="21" s="1"/>
  <c r="B10" i="21" a="1"/>
  <c r="G10" i="21" s="1"/>
  <c r="B8" i="21" a="1"/>
  <c r="G8" i="21" s="1"/>
  <c r="B6" i="21" a="1"/>
  <c r="H6" i="21" s="1"/>
  <c r="B4" i="21" a="1"/>
  <c r="G4" i="21" s="1"/>
  <c r="G3" i="21" s="1"/>
  <c r="B14" i="20" a="1"/>
  <c r="C14" i="20" s="1"/>
  <c r="B12" i="20" a="1"/>
  <c r="H12" i="20" s="1"/>
  <c r="B10" i="20" a="1"/>
  <c r="G10" i="20" s="1"/>
  <c r="B8" i="20" a="1"/>
  <c r="H8" i="20" s="1"/>
  <c r="B6" i="20" a="1"/>
  <c r="G6" i="20" s="1"/>
  <c r="B4" i="20" a="1"/>
  <c r="E4" i="20" s="1"/>
  <c r="E3" i="20" s="1"/>
  <c r="B14" i="19" a="1"/>
  <c r="C14" i="19" s="1"/>
  <c r="B12" i="19" a="1"/>
  <c r="H12" i="19" s="1"/>
  <c r="B10" i="19" a="1"/>
  <c r="G10" i="19" s="1"/>
  <c r="B8" i="19" a="1"/>
  <c r="H8" i="19" s="1"/>
  <c r="B6" i="19" a="1"/>
  <c r="G6" i="19" s="1"/>
  <c r="B4" i="19" a="1"/>
  <c r="H4" i="19" s="1"/>
  <c r="H3" i="19" s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H10" i="17" s="1"/>
  <c r="B8" i="17" a="1"/>
  <c r="H8" i="17" s="1"/>
  <c r="B6" i="17" a="1"/>
  <c r="G6" i="17" s="1"/>
  <c r="B4" i="17" a="1"/>
  <c r="H4" i="17" s="1"/>
  <c r="H3" i="17" s="1"/>
  <c r="B14" i="16" a="1"/>
  <c r="C14" i="16" s="1"/>
  <c r="B12" i="16" a="1"/>
  <c r="H12" i="16" s="1"/>
  <c r="B10" i="16" a="1"/>
  <c r="G10" i="16" s="1"/>
  <c r="B8" i="16" a="1"/>
  <c r="H8" i="16" s="1"/>
  <c r="B6" i="16" a="1"/>
  <c r="G6" i="16" s="1"/>
  <c r="B4" i="16" a="1"/>
  <c r="H4" i="16" s="1"/>
  <c r="H3" i="16" s="1"/>
  <c r="B14" i="15" a="1"/>
  <c r="C14" i="15" s="1"/>
  <c r="B12" i="15" a="1"/>
  <c r="H12" i="15" s="1"/>
  <c r="B10" i="15" a="1"/>
  <c r="G10" i="15" s="1"/>
  <c r="B8" i="15" a="1"/>
  <c r="H8" i="15" s="1"/>
  <c r="B6" i="15" a="1"/>
  <c r="G6" i="15" s="1"/>
  <c r="B4" i="15" a="1"/>
  <c r="H4" i="15" s="1"/>
  <c r="H3" i="15" s="1"/>
  <c r="B8" i="18" l="1"/>
  <c r="B4" i="18"/>
  <c r="B12" i="18"/>
  <c r="F4" i="18"/>
  <c r="F3" i="18" s="1"/>
  <c r="F8" i="18"/>
  <c r="F12" i="18"/>
  <c r="D6" i="18"/>
  <c r="H6" i="18"/>
  <c r="D10" i="18"/>
  <c r="H10" i="18"/>
  <c r="D4" i="18"/>
  <c r="D3" i="18" s="1"/>
  <c r="H4" i="18"/>
  <c r="H3" i="18" s="1"/>
  <c r="B6" i="18"/>
  <c r="F6" i="18"/>
  <c r="D8" i="18"/>
  <c r="H8" i="18"/>
  <c r="B10" i="18"/>
  <c r="F10" i="18"/>
  <c r="D12" i="18"/>
  <c r="H12" i="18"/>
  <c r="B14" i="18"/>
  <c r="C6" i="25"/>
  <c r="E6" i="25"/>
  <c r="G6" i="25"/>
  <c r="C12" i="25"/>
  <c r="E12" i="25"/>
  <c r="G12" i="25"/>
  <c r="B4" i="25"/>
  <c r="D4" i="25"/>
  <c r="D3" i="25" s="1"/>
  <c r="F4" i="25"/>
  <c r="F3" i="25" s="1"/>
  <c r="H4" i="25"/>
  <c r="H3" i="25" s="1"/>
  <c r="B6" i="25"/>
  <c r="D6" i="25"/>
  <c r="F6" i="25"/>
  <c r="B8" i="25"/>
  <c r="D8" i="25"/>
  <c r="F8" i="25"/>
  <c r="H8" i="25"/>
  <c r="B10" i="25"/>
  <c r="D10" i="25"/>
  <c r="F10" i="25"/>
  <c r="H10" i="25"/>
  <c r="B12" i="25"/>
  <c r="D12" i="25"/>
  <c r="F12" i="25"/>
  <c r="B14" i="25"/>
  <c r="C4" i="25"/>
  <c r="C3" i="25" s="1"/>
  <c r="E4" i="25"/>
  <c r="E3" i="25" s="1"/>
  <c r="C8" i="25"/>
  <c r="E8" i="25"/>
  <c r="C10" i="25"/>
  <c r="E10" i="25"/>
  <c r="C6" i="24"/>
  <c r="E6" i="24"/>
  <c r="G6" i="24"/>
  <c r="C12" i="24"/>
  <c r="E12" i="24"/>
  <c r="G12" i="24"/>
  <c r="B4" i="24"/>
  <c r="D4" i="24"/>
  <c r="D3" i="24" s="1"/>
  <c r="F4" i="24"/>
  <c r="F3" i="24" s="1"/>
  <c r="H4" i="24"/>
  <c r="H3" i="24" s="1"/>
  <c r="B6" i="24"/>
  <c r="D6" i="24"/>
  <c r="F6" i="24"/>
  <c r="B8" i="24"/>
  <c r="D8" i="24"/>
  <c r="F8" i="24"/>
  <c r="H8" i="24"/>
  <c r="B10" i="24"/>
  <c r="D10" i="24"/>
  <c r="F10" i="24"/>
  <c r="H10" i="24"/>
  <c r="B12" i="24"/>
  <c r="D12" i="24"/>
  <c r="F12" i="24"/>
  <c r="B14" i="24"/>
  <c r="C4" i="24"/>
  <c r="C3" i="24" s="1"/>
  <c r="E4" i="24"/>
  <c r="E3" i="24" s="1"/>
  <c r="C8" i="24"/>
  <c r="E8" i="24"/>
  <c r="C10" i="24"/>
  <c r="E10" i="24"/>
  <c r="C6" i="23"/>
  <c r="E6" i="23"/>
  <c r="G6" i="23"/>
  <c r="C12" i="23"/>
  <c r="E12" i="23"/>
  <c r="G12" i="23"/>
  <c r="B4" i="23"/>
  <c r="D4" i="23"/>
  <c r="D3" i="23" s="1"/>
  <c r="F4" i="23"/>
  <c r="F3" i="23" s="1"/>
  <c r="H4" i="23"/>
  <c r="H3" i="23" s="1"/>
  <c r="B6" i="23"/>
  <c r="D6" i="23"/>
  <c r="F6" i="23"/>
  <c r="B8" i="23"/>
  <c r="D8" i="23"/>
  <c r="F8" i="23"/>
  <c r="H8" i="23"/>
  <c r="B10" i="23"/>
  <c r="D10" i="23"/>
  <c r="F10" i="23"/>
  <c r="H10" i="23"/>
  <c r="B12" i="23"/>
  <c r="D12" i="23"/>
  <c r="F12" i="23"/>
  <c r="B14" i="23"/>
  <c r="C4" i="23"/>
  <c r="C3" i="23" s="1"/>
  <c r="E4" i="23"/>
  <c r="E3" i="23" s="1"/>
  <c r="C8" i="23"/>
  <c r="E8" i="23"/>
  <c r="C10" i="23"/>
  <c r="E10" i="23"/>
  <c r="C4" i="22"/>
  <c r="C3" i="22" s="1"/>
  <c r="E4" i="22"/>
  <c r="E3" i="22" s="1"/>
  <c r="G4" i="22"/>
  <c r="G3" i="22" s="1"/>
  <c r="C8" i="22"/>
  <c r="E8" i="22"/>
  <c r="G8" i="22"/>
  <c r="C12" i="22"/>
  <c r="E12" i="22"/>
  <c r="G12" i="22"/>
  <c r="B4" i="22"/>
  <c r="D4" i="22"/>
  <c r="D3" i="22" s="1"/>
  <c r="F4" i="22"/>
  <c r="F3" i="22" s="1"/>
  <c r="B6" i="22"/>
  <c r="D6" i="22"/>
  <c r="F6" i="22"/>
  <c r="H6" i="22"/>
  <c r="B8" i="22"/>
  <c r="D8" i="22"/>
  <c r="F8" i="22"/>
  <c r="B10" i="22"/>
  <c r="D10" i="22"/>
  <c r="F10" i="22"/>
  <c r="H10" i="22"/>
  <c r="B12" i="22"/>
  <c r="D12" i="22"/>
  <c r="F12" i="22"/>
  <c r="B14" i="22"/>
  <c r="C6" i="22"/>
  <c r="E6" i="22"/>
  <c r="C10" i="22"/>
  <c r="E10" i="22"/>
  <c r="C6" i="21"/>
  <c r="E6" i="21"/>
  <c r="G6" i="21"/>
  <c r="C12" i="21"/>
  <c r="E12" i="21"/>
  <c r="G12" i="21"/>
  <c r="B4" i="21"/>
  <c r="D4" i="21"/>
  <c r="D3" i="21" s="1"/>
  <c r="F4" i="21"/>
  <c r="F3" i="21" s="1"/>
  <c r="H4" i="21"/>
  <c r="H3" i="21" s="1"/>
  <c r="B6" i="21"/>
  <c r="D6" i="21"/>
  <c r="F6" i="21"/>
  <c r="B8" i="21"/>
  <c r="D8" i="21"/>
  <c r="F8" i="21"/>
  <c r="H8" i="21"/>
  <c r="B10" i="21"/>
  <c r="D10" i="21"/>
  <c r="F10" i="21"/>
  <c r="H10" i="21"/>
  <c r="B12" i="21"/>
  <c r="D12" i="21"/>
  <c r="F12" i="21"/>
  <c r="B14" i="21"/>
  <c r="C4" i="21"/>
  <c r="C3" i="21" s="1"/>
  <c r="E4" i="21"/>
  <c r="E3" i="21" s="1"/>
  <c r="C8" i="21"/>
  <c r="E8" i="21"/>
  <c r="C10" i="21"/>
  <c r="E10" i="21"/>
  <c r="C4" i="20"/>
  <c r="C3" i="20" s="1"/>
  <c r="G4" i="20"/>
  <c r="G3" i="20" s="1"/>
  <c r="C8" i="20"/>
  <c r="E8" i="20"/>
  <c r="G8" i="20"/>
  <c r="C12" i="20"/>
  <c r="E12" i="20"/>
  <c r="G12" i="20"/>
  <c r="B4" i="20"/>
  <c r="D4" i="20"/>
  <c r="D3" i="20" s="1"/>
  <c r="F4" i="20"/>
  <c r="F3" i="20" s="1"/>
  <c r="H4" i="20"/>
  <c r="H3" i="20" s="1"/>
  <c r="B6" i="20"/>
  <c r="D6" i="20"/>
  <c r="F6" i="20"/>
  <c r="H6" i="20"/>
  <c r="B8" i="20"/>
  <c r="D8" i="20"/>
  <c r="F8" i="20"/>
  <c r="B10" i="20"/>
  <c r="D10" i="20"/>
  <c r="F10" i="20"/>
  <c r="H10" i="20"/>
  <c r="B12" i="20"/>
  <c r="D12" i="20"/>
  <c r="F12" i="20"/>
  <c r="B14" i="20"/>
  <c r="C6" i="20"/>
  <c r="E6" i="20"/>
  <c r="C10" i="20"/>
  <c r="E10" i="20"/>
  <c r="C4" i="19"/>
  <c r="C3" i="19" s="1"/>
  <c r="E4" i="19"/>
  <c r="E3" i="19" s="1"/>
  <c r="G4" i="19"/>
  <c r="G3" i="19" s="1"/>
  <c r="C8" i="19"/>
  <c r="E8" i="19"/>
  <c r="G8" i="19"/>
  <c r="C12" i="19"/>
  <c r="E12" i="19"/>
  <c r="G12" i="19"/>
  <c r="B4" i="19"/>
  <c r="D4" i="19"/>
  <c r="D3" i="19" s="1"/>
  <c r="F4" i="19"/>
  <c r="F3" i="19" s="1"/>
  <c r="B6" i="19"/>
  <c r="D6" i="19"/>
  <c r="F6" i="19"/>
  <c r="H6" i="19"/>
  <c r="B8" i="19"/>
  <c r="D8" i="19"/>
  <c r="F8" i="19"/>
  <c r="B10" i="19"/>
  <c r="D10" i="19"/>
  <c r="F10" i="19"/>
  <c r="H10" i="19"/>
  <c r="B12" i="19"/>
  <c r="D12" i="19"/>
  <c r="F12" i="19"/>
  <c r="B14" i="19"/>
  <c r="C6" i="19"/>
  <c r="E6" i="19"/>
  <c r="C10" i="19"/>
  <c r="E10" i="19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17"/>
  <c r="C3" i="17" s="1"/>
  <c r="E4" i="17"/>
  <c r="E3" i="17" s="1"/>
  <c r="G4" i="17"/>
  <c r="G3" i="17" s="1"/>
  <c r="C8" i="17"/>
  <c r="E8" i="17"/>
  <c r="G8" i="17"/>
  <c r="C10" i="17"/>
  <c r="E10" i="17"/>
  <c r="G10" i="17"/>
  <c r="C14" i="17"/>
  <c r="B4" i="17"/>
  <c r="D4" i="17"/>
  <c r="D3" i="17" s="1"/>
  <c r="F4" i="17"/>
  <c r="F3" i="17" s="1"/>
  <c r="B6" i="17"/>
  <c r="D6" i="17"/>
  <c r="F6" i="17"/>
  <c r="H6" i="17"/>
  <c r="B8" i="17"/>
  <c r="D8" i="17"/>
  <c r="F8" i="17"/>
  <c r="B10" i="17"/>
  <c r="D10" i="17"/>
  <c r="F10" i="17"/>
  <c r="B12" i="17"/>
  <c r="D12" i="17"/>
  <c r="F12" i="17"/>
  <c r="H12" i="17"/>
  <c r="C6" i="17"/>
  <c r="E6" i="17"/>
  <c r="C12" i="17"/>
  <c r="E12" i="17"/>
  <c r="C4" i="16"/>
  <c r="C3" i="16" s="1"/>
  <c r="E4" i="16"/>
  <c r="E3" i="16" s="1"/>
  <c r="G4" i="16"/>
  <c r="G3" i="16" s="1"/>
  <c r="C8" i="16"/>
  <c r="E8" i="16"/>
  <c r="G8" i="16"/>
  <c r="C12" i="16"/>
  <c r="E12" i="16"/>
  <c r="G12" i="16"/>
  <c r="B4" i="16"/>
  <c r="D4" i="16"/>
  <c r="D3" i="16" s="1"/>
  <c r="F4" i="16"/>
  <c r="F3" i="16" s="1"/>
  <c r="B6" i="16"/>
  <c r="D6" i="16"/>
  <c r="F6" i="16"/>
  <c r="H6" i="16"/>
  <c r="B8" i="16"/>
  <c r="D8" i="16"/>
  <c r="F8" i="16"/>
  <c r="B10" i="16"/>
  <c r="D10" i="16"/>
  <c r="F10" i="16"/>
  <c r="H10" i="16"/>
  <c r="B12" i="16"/>
  <c r="D12" i="16"/>
  <c r="F12" i="16"/>
  <c r="B14" i="16"/>
  <c r="C6" i="16"/>
  <c r="E6" i="16"/>
  <c r="C10" i="16"/>
  <c r="E10" i="16"/>
  <c r="C4" i="15"/>
  <c r="C3" i="15" s="1"/>
  <c r="E4" i="15"/>
  <c r="E3" i="15" s="1"/>
  <c r="G4" i="15"/>
  <c r="G3" i="15" s="1"/>
  <c r="C8" i="15"/>
  <c r="E8" i="15"/>
  <c r="G8" i="15"/>
  <c r="C12" i="15"/>
  <c r="E12" i="15"/>
  <c r="G12" i="15"/>
  <c r="B4" i="15"/>
  <c r="D4" i="15"/>
  <c r="D3" i="15" s="1"/>
  <c r="F4" i="15"/>
  <c r="F3" i="15" s="1"/>
  <c r="B6" i="15"/>
  <c r="D6" i="15"/>
  <c r="F6" i="15"/>
  <c r="H6" i="15"/>
  <c r="B8" i="15"/>
  <c r="D8" i="15"/>
  <c r="F8" i="15"/>
  <c r="B10" i="15"/>
  <c r="D10" i="15"/>
  <c r="F10" i="15"/>
  <c r="H10" i="15"/>
  <c r="B12" i="15"/>
  <c r="D12" i="15"/>
  <c r="F12" i="15"/>
  <c r="B14" i="15"/>
  <c r="C6" i="15"/>
  <c r="E6" i="15"/>
  <c r="C10" i="15"/>
  <c r="E10" i="15"/>
  <c r="B3" i="14"/>
  <c r="B14" i="14" l="1" a="1"/>
  <c r="C14" i="14" s="1"/>
  <c r="B12" i="14" a="1"/>
  <c r="C12" i="14" s="1"/>
  <c r="B10" i="14" a="1"/>
  <c r="B10" i="14" s="1"/>
  <c r="B8" i="14" a="1"/>
  <c r="B8" i="14" s="1"/>
  <c r="B6" i="14" a="1"/>
  <c r="B6" i="14" s="1"/>
  <c r="B4" i="14" a="1"/>
  <c r="B4" i="14" s="1"/>
  <c r="E6" i="14" l="1"/>
  <c r="G6" i="14"/>
  <c r="C6" i="14"/>
  <c r="G10" i="14"/>
  <c r="E10" i="14"/>
  <c r="C10" i="14"/>
  <c r="H6" i="14"/>
  <c r="F6" i="14"/>
  <c r="D6" i="14"/>
  <c r="G8" i="14"/>
  <c r="C8" i="14"/>
  <c r="H10" i="14"/>
  <c r="F10" i="14"/>
  <c r="D10" i="14"/>
  <c r="E8" i="14"/>
  <c r="B14" i="14"/>
  <c r="H12" i="14"/>
  <c r="F12" i="14"/>
  <c r="D12" i="14"/>
  <c r="B12" i="14"/>
  <c r="G12" i="14"/>
  <c r="E12" i="14"/>
  <c r="H8" i="14"/>
  <c r="F8" i="14"/>
  <c r="D8" i="14"/>
  <c r="G4" i="14"/>
  <c r="G3" i="14" s="1"/>
  <c r="E4" i="14"/>
  <c r="E3" i="14" s="1"/>
  <c r="C4" i="14"/>
  <c r="C3" i="14" s="1"/>
  <c r="H4" i="14"/>
  <c r="H3" i="14" s="1"/>
  <c r="F4" i="14"/>
  <c r="F3" i="14" s="1"/>
  <c r="D4" i="14"/>
  <c r="D3" i="14" s="1"/>
</calcChain>
</file>

<file path=xl/sharedStrings.xml><?xml version="1.0" encoding="utf-8"?>
<sst xmlns="http://schemas.openxmlformats.org/spreadsheetml/2006/main" count="268" uniqueCount="15">
  <si>
    <t>Sunday</t>
  </si>
  <si>
    <t>Notes</t>
  </si>
  <si>
    <t xml:space="preserve"> </t>
  </si>
  <si>
    <t>Calendar Settings</t>
  </si>
  <si>
    <t>Year</t>
  </si>
  <si>
    <t>Week Start</t>
  </si>
  <si>
    <t>Chris Carter</t>
  </si>
  <si>
    <t>David Fiveash</t>
  </si>
  <si>
    <t>Sharon Brown</t>
  </si>
  <si>
    <t>Sue Whitworth</t>
  </si>
  <si>
    <t>Sharon Brumbelow</t>
  </si>
  <si>
    <t>Gladys Cooper</t>
  </si>
  <si>
    <t>Delores Logan</t>
  </si>
  <si>
    <t>Elfie Mills</t>
  </si>
  <si>
    <t>Sharion Brumbelow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</si>
</sst>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2" x14ac:knownFonts="1">
    <font>
      <sz val="11"/>
      <color theme="1" tint="0.24994659260841701"/>
      <name val="Century Gothic"/>
      <family val="2"/>
      <scheme val="minor"/>
    </font>
    <font>
      <sz val="8"/>
      <name val="Arial"/>
      <family val="2"/>
    </font>
    <font>
      <b/>
      <sz val="11"/>
      <color theme="0"/>
      <name val="Century Gothic"/>
      <family val="2"/>
      <scheme val="minor"/>
    </font>
    <font>
      <b/>
      <sz val="14"/>
      <color theme="0"/>
      <name val="Century Gothic"/>
      <family val="2"/>
      <scheme val="minor"/>
    </font>
    <font>
      <sz val="35"/>
      <color theme="4"/>
      <name val="Century Gothic"/>
      <family val="2"/>
      <scheme val="minor"/>
    </font>
    <font>
      <sz val="12"/>
      <color theme="4" tint="-0.24994659260841701"/>
      <name val="Century Gothic"/>
      <family val="1"/>
      <scheme val="major"/>
    </font>
    <font>
      <sz val="11"/>
      <color theme="1" tint="0.34998626667073579"/>
      <name val="Century Gothic"/>
      <family val="2"/>
      <scheme val="minor"/>
    </font>
    <font>
      <sz val="11"/>
      <color theme="4" tint="-0.24994659260841701"/>
      <name val="Century Gothic"/>
      <family val="2"/>
      <scheme val="minor"/>
    </font>
    <font>
      <sz val="11"/>
      <color indexed="63"/>
      <name val="Century Gothic"/>
      <family val="2"/>
      <scheme val="minor"/>
    </font>
    <font>
      <sz val="11"/>
      <name val="Century Gothic"/>
      <family val="2"/>
      <scheme val="minor"/>
    </font>
    <font>
      <b/>
      <sz val="11"/>
      <color theme="1" tint="0.34998626667073579"/>
      <name val="Century Gothic"/>
      <family val="2"/>
      <scheme val="minor"/>
    </font>
    <font>
      <sz val="11"/>
      <color theme="1" tint="0.24994659260841701"/>
      <name val="Century Gothic"/>
      <family val="2"/>
      <scheme val="minor"/>
    </font>
    <font>
      <sz val="11"/>
      <color theme="1" tint="0.14999847407452621"/>
      <name val="Century Gothic"/>
      <family val="1"/>
      <scheme val="minor"/>
    </font>
    <font>
      <sz val="35"/>
      <color theme="1" tint="0.14999847407452621"/>
      <name val="Century Gothic"/>
      <family val="1"/>
      <scheme val="minor"/>
    </font>
    <font>
      <sz val="12"/>
      <color theme="1" tint="0.14999847407452621"/>
      <name val="Century Gothic"/>
      <family val="1"/>
      <scheme val="minor"/>
    </font>
    <font>
      <sz val="10"/>
      <color theme="1" tint="0.14999847407452621"/>
      <name val="Century Gothic"/>
      <family val="1"/>
      <scheme val="minor"/>
    </font>
    <font>
      <sz val="12"/>
      <name val="Century Gothic"/>
      <family val="1"/>
      <scheme val="minor"/>
    </font>
    <font>
      <b/>
      <sz val="36"/>
      <color theme="8" tint="-0.499984740745262"/>
      <name val="Century Gothic"/>
      <family val="1"/>
      <scheme val="major"/>
    </font>
    <font>
      <b/>
      <sz val="36"/>
      <color theme="9" tint="-0.499984740745262"/>
      <name val="Century Gothic"/>
      <family val="1"/>
      <scheme val="major"/>
    </font>
    <font>
      <b/>
      <sz val="36"/>
      <color theme="5" tint="-0.499984740745262"/>
      <name val="Century Gothic"/>
      <family val="1"/>
      <scheme val="major"/>
    </font>
    <font>
      <b/>
      <sz val="36"/>
      <color theme="7" tint="-0.499984740745262"/>
      <name val="Century Gothic"/>
      <family val="1"/>
      <scheme val="major"/>
    </font>
    <font>
      <sz val="10"/>
      <color rgb="FFFF0000"/>
      <name val="Century Gothic"/>
      <family val="1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/>
      <top style="thin">
        <color theme="8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/>
      <bottom style="thin">
        <color theme="9" tint="0.59996337778862885"/>
      </bottom>
      <diagonal/>
    </border>
    <border>
      <left/>
      <right/>
      <top/>
      <bottom style="thin">
        <color theme="9" tint="0.59996337778862885"/>
      </bottom>
      <diagonal/>
    </border>
    <border>
      <left/>
      <right style="thin">
        <color theme="9" tint="0.59996337778862885"/>
      </right>
      <top/>
      <bottom style="thin">
        <color theme="9" tint="0.59996337778862885"/>
      </bottom>
      <diagonal/>
    </border>
    <border>
      <left/>
      <right/>
      <top style="thin">
        <color theme="9" tint="0.59996337778862885"/>
      </top>
      <bottom/>
      <diagonal/>
    </border>
    <border>
      <left/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/>
      <bottom style="thin">
        <color theme="7" tint="0.59996337778862885"/>
      </bottom>
      <diagonal/>
    </border>
    <border>
      <left/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 style="thin">
        <color theme="7" tint="0.59996337778862885"/>
      </top>
      <bottom/>
      <diagonal/>
    </border>
    <border>
      <left/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/>
      <bottom style="thin">
        <color theme="5" tint="0.59996337778862885"/>
      </bottom>
      <diagonal/>
    </border>
    <border>
      <left/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 style="thin">
        <color theme="5" tint="0.59996337778862885"/>
      </top>
      <bottom/>
      <diagonal/>
    </border>
    <border>
      <left/>
      <right style="thin">
        <color theme="5" tint="0.59996337778862885"/>
      </right>
      <top style="thin">
        <color theme="5" tint="0.59996337778862885"/>
      </top>
      <bottom/>
      <diagonal/>
    </border>
  </borders>
  <cellStyleXfs count="17">
    <xf numFmtId="0" fontId="0" fillId="0" borderId="0">
      <alignment vertical="top"/>
    </xf>
    <xf numFmtId="0" fontId="8" fillId="2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2" fillId="3" borderId="1" applyNumberFormat="0" applyAlignment="0" applyProtection="0"/>
    <xf numFmtId="0" fontId="3" fillId="4" borderId="2" applyNumberFormat="0" applyProtection="0">
      <alignment vertical="center"/>
    </xf>
    <xf numFmtId="0" fontId="4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5" borderId="0" applyBorder="0" applyProtection="0">
      <alignment horizontal="left" vertical="top" wrapText="1" indent="1"/>
    </xf>
    <xf numFmtId="164" fontId="6" fillId="0" borderId="0">
      <alignment horizontal="left" indent="1"/>
    </xf>
    <xf numFmtId="0" fontId="9" fillId="5" borderId="0" applyNumberFormat="0" applyFont="0" applyBorder="0" applyAlignment="0">
      <alignment horizontal="left" vertical="center" indent="1"/>
    </xf>
    <xf numFmtId="0" fontId="5" fillId="0" borderId="0">
      <alignment horizontal="left" indent="1"/>
    </xf>
    <xf numFmtId="0" fontId="7" fillId="0" borderId="0" applyFill="0" applyProtection="0"/>
    <xf numFmtId="0" fontId="11" fillId="0" borderId="0" applyFill="0" applyProtection="0"/>
  </cellStyleXfs>
  <cellXfs count="78">
    <xf numFmtId="0" fontId="0" fillId="0" borderId="0" xfId="0">
      <alignment vertical="top"/>
    </xf>
    <xf numFmtId="0" fontId="12" fillId="0" borderId="0" xfId="0" applyFont="1">
      <alignment vertical="top"/>
    </xf>
    <xf numFmtId="0" fontId="12" fillId="0" borderId="0" xfId="2" applyFont="1" applyFill="1" applyBorder="1" applyAlignment="1">
      <alignment vertical="center"/>
    </xf>
    <xf numFmtId="0" fontId="13" fillId="0" borderId="0" xfId="5" applyFont="1" applyFill="1" applyAlignment="1">
      <alignment horizontal="left" vertical="center"/>
    </xf>
    <xf numFmtId="0" fontId="14" fillId="0" borderId="0" xfId="0" applyFont="1" applyAlignment="1">
      <alignment horizontal="left" vertical="center" indent="1"/>
    </xf>
    <xf numFmtId="164" fontId="14" fillId="0" borderId="9" xfId="12" applyFont="1" applyBorder="1" applyAlignment="1">
      <alignment horizontal="right" vertical="center" indent="1"/>
    </xf>
    <xf numFmtId="164" fontId="14" fillId="0" borderId="9" xfId="13" applyNumberFormat="1" applyFont="1" applyFill="1" applyBorder="1" applyAlignment="1">
      <alignment horizontal="right" vertical="center" wrapText="1" indent="1"/>
    </xf>
    <xf numFmtId="0" fontId="16" fillId="6" borderId="4" xfId="2" applyFont="1" applyFill="1" applyBorder="1" applyAlignment="1">
      <alignment horizontal="center" vertical="center"/>
    </xf>
    <xf numFmtId="0" fontId="16" fillId="6" borderId="5" xfId="2" applyFont="1" applyFill="1" applyBorder="1" applyAlignment="1">
      <alignment horizontal="center" vertical="center"/>
    </xf>
    <xf numFmtId="0" fontId="16" fillId="6" borderId="6" xfId="2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9" xfId="12" applyFont="1" applyBorder="1" applyAlignment="1">
      <alignment horizontal="right" indent="1"/>
    </xf>
    <xf numFmtId="164" fontId="14" fillId="0" borderId="11" xfId="12" applyFont="1" applyBorder="1" applyAlignment="1">
      <alignment horizontal="right" indent="1"/>
    </xf>
    <xf numFmtId="0" fontId="15" fillId="0" borderId="10" xfId="0" applyFont="1" applyBorder="1" applyAlignment="1">
      <alignment horizontal="left" vertical="top" wrapText="1" indent="1"/>
    </xf>
    <xf numFmtId="0" fontId="15" fillId="0" borderId="0" xfId="0" applyFont="1" applyAlignment="1">
      <alignment horizontal="left" vertical="top" wrapText="1" indent="1"/>
    </xf>
    <xf numFmtId="0" fontId="15" fillId="0" borderId="10" xfId="13" applyFont="1" applyFill="1" applyBorder="1" applyAlignment="1">
      <alignment horizontal="left" vertical="top" wrapText="1" indent="1"/>
    </xf>
    <xf numFmtId="0" fontId="12" fillId="0" borderId="8" xfId="16" applyFont="1" applyFill="1" applyBorder="1" applyAlignment="1">
      <alignment horizontal="center" vertical="center"/>
    </xf>
    <xf numFmtId="0" fontId="12" fillId="0" borderId="8" xfId="14" applyFont="1" applyBorder="1" applyAlignment="1">
      <alignment horizontal="center" vertical="center"/>
    </xf>
    <xf numFmtId="0" fontId="16" fillId="7" borderId="4" xfId="2" applyFont="1" applyFill="1" applyBorder="1" applyAlignment="1">
      <alignment horizontal="center" vertical="center"/>
    </xf>
    <xf numFmtId="0" fontId="16" fillId="7" borderId="5" xfId="2" applyFont="1" applyFill="1" applyBorder="1" applyAlignment="1">
      <alignment horizontal="center" vertical="center"/>
    </xf>
    <xf numFmtId="0" fontId="16" fillId="7" borderId="6" xfId="2" applyFont="1" applyFill="1" applyBorder="1" applyAlignment="1">
      <alignment horizontal="center" vertical="center"/>
    </xf>
    <xf numFmtId="0" fontId="16" fillId="8" borderId="4" xfId="2" applyFont="1" applyFill="1" applyBorder="1" applyAlignment="1">
      <alignment horizontal="center" vertical="center"/>
    </xf>
    <xf numFmtId="0" fontId="16" fillId="8" borderId="5" xfId="2" applyFont="1" applyFill="1" applyBorder="1" applyAlignment="1">
      <alignment horizontal="center" vertical="center"/>
    </xf>
    <xf numFmtId="0" fontId="16" fillId="8" borderId="6" xfId="2" applyFont="1" applyFill="1" applyBorder="1" applyAlignment="1">
      <alignment horizontal="center" vertical="center"/>
    </xf>
    <xf numFmtId="164" fontId="14" fillId="0" borderId="14" xfId="12" applyFont="1" applyBorder="1" applyAlignment="1">
      <alignment horizontal="right" indent="1"/>
    </xf>
    <xf numFmtId="0" fontId="15" fillId="0" borderId="15" xfId="13" applyFont="1" applyFill="1" applyBorder="1" applyAlignment="1">
      <alignment horizontal="left" vertical="top" wrapText="1" indent="1"/>
    </xf>
    <xf numFmtId="0" fontId="15" fillId="0" borderId="15" xfId="0" applyFont="1" applyBorder="1" applyAlignment="1">
      <alignment horizontal="left" vertical="top" wrapText="1" indent="1"/>
    </xf>
    <xf numFmtId="164" fontId="14" fillId="0" borderId="14" xfId="13" applyNumberFormat="1" applyFont="1" applyFill="1" applyBorder="1" applyAlignment="1">
      <alignment horizontal="right" vertical="center" wrapText="1" indent="1"/>
    </xf>
    <xf numFmtId="164" fontId="14" fillId="0" borderId="14" xfId="12" applyFont="1" applyBorder="1" applyAlignment="1">
      <alignment horizontal="right" vertical="center" indent="1"/>
    </xf>
    <xf numFmtId="0" fontId="16" fillId="9" borderId="4" xfId="2" applyFont="1" applyFill="1" applyBorder="1" applyAlignment="1">
      <alignment horizontal="center" vertical="center"/>
    </xf>
    <xf numFmtId="0" fontId="16" fillId="9" borderId="5" xfId="2" applyFont="1" applyFill="1" applyBorder="1" applyAlignment="1">
      <alignment horizontal="center" vertical="center"/>
    </xf>
    <xf numFmtId="0" fontId="16" fillId="9" borderId="6" xfId="2" applyFont="1" applyFill="1" applyBorder="1" applyAlignment="1">
      <alignment horizontal="center" vertical="center"/>
    </xf>
    <xf numFmtId="164" fontId="14" fillId="0" borderId="20" xfId="12" applyFont="1" applyBorder="1" applyAlignment="1">
      <alignment horizontal="right" indent="1"/>
    </xf>
    <xf numFmtId="0" fontId="15" fillId="0" borderId="21" xfId="13" applyFont="1" applyFill="1" applyBorder="1" applyAlignment="1">
      <alignment horizontal="left" vertical="top" wrapText="1" indent="1"/>
    </xf>
    <xf numFmtId="0" fontId="15" fillId="0" borderId="21" xfId="0" applyFont="1" applyBorder="1" applyAlignment="1">
      <alignment horizontal="left" vertical="top" wrapText="1" indent="1"/>
    </xf>
    <xf numFmtId="164" fontId="14" fillId="0" borderId="20" xfId="13" applyNumberFormat="1" applyFont="1" applyFill="1" applyBorder="1" applyAlignment="1">
      <alignment horizontal="right" vertical="center" wrapText="1" indent="1"/>
    </xf>
    <xf numFmtId="164" fontId="14" fillId="0" borderId="20" xfId="12" applyFont="1" applyBorder="1" applyAlignment="1">
      <alignment horizontal="right" vertical="center" indent="1"/>
    </xf>
    <xf numFmtId="164" fontId="14" fillId="0" borderId="26" xfId="12" applyFont="1" applyBorder="1" applyAlignment="1">
      <alignment horizontal="right" indent="1"/>
    </xf>
    <xf numFmtId="0" fontId="15" fillId="0" borderId="27" xfId="13" applyFont="1" applyFill="1" applyBorder="1" applyAlignment="1">
      <alignment horizontal="left" vertical="top" wrapText="1" indent="1"/>
    </xf>
    <xf numFmtId="0" fontId="15" fillId="0" borderId="27" xfId="0" applyFont="1" applyBorder="1" applyAlignment="1">
      <alignment horizontal="left" vertical="top" wrapText="1" indent="1"/>
    </xf>
    <xf numFmtId="164" fontId="14" fillId="0" borderId="26" xfId="13" applyNumberFormat="1" applyFont="1" applyFill="1" applyBorder="1" applyAlignment="1">
      <alignment horizontal="right" vertical="center" wrapText="1" indent="1"/>
    </xf>
    <xf numFmtId="164" fontId="14" fillId="0" borderId="26" xfId="12" applyFont="1" applyBorder="1" applyAlignment="1">
      <alignment horizontal="right" vertical="center" indent="1"/>
    </xf>
    <xf numFmtId="0" fontId="15" fillId="0" borderId="10" xfId="0" applyFont="1" applyBorder="1" applyAlignment="1">
      <alignment horizontal="left" vertical="center" wrapText="1" indent="1"/>
    </xf>
    <xf numFmtId="0" fontId="15" fillId="0" borderId="10" xfId="0" applyFont="1" applyBorder="1" applyAlignment="1">
      <alignment horizontal="left" vertical="center" wrapText="1"/>
    </xf>
    <xf numFmtId="0" fontId="15" fillId="0" borderId="10" xfId="13" applyFont="1" applyFill="1" applyBorder="1" applyAlignment="1">
      <alignment horizontal="left" vertical="center" wrapText="1"/>
    </xf>
    <xf numFmtId="0" fontId="12" fillId="0" borderId="0" xfId="0" applyFont="1" applyAlignment="1">
      <alignment vertical="center"/>
    </xf>
    <xf numFmtId="164" fontId="14" fillId="0" borderId="9" xfId="12" applyFont="1" applyBorder="1" applyAlignment="1">
      <alignment horizontal="right" vertical="center"/>
    </xf>
    <xf numFmtId="164" fontId="14" fillId="0" borderId="9" xfId="13" applyNumberFormat="1" applyFont="1" applyFill="1" applyBorder="1" applyAlignment="1">
      <alignment horizontal="right" vertical="center" wrapText="1"/>
    </xf>
    <xf numFmtId="0" fontId="21" fillId="0" borderId="15" xfId="0" applyFont="1" applyBorder="1" applyAlignment="1">
      <alignment horizontal="left" vertical="center" wrapText="1" indent="1"/>
    </xf>
    <xf numFmtId="0" fontId="21" fillId="0" borderId="10" xfId="0" applyFont="1" applyBorder="1" applyAlignment="1">
      <alignment horizontal="left" vertical="center" wrapText="1"/>
    </xf>
    <xf numFmtId="0" fontId="21" fillId="0" borderId="15" xfId="13" applyFont="1" applyFill="1" applyBorder="1" applyAlignment="1">
      <alignment horizontal="left" vertical="center" wrapText="1" indent="1"/>
    </xf>
    <xf numFmtId="0" fontId="21" fillId="0" borderId="15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0" xfId="13" applyFont="1" applyFill="1" applyBorder="1" applyAlignment="1">
      <alignment horizontal="center" vertical="center" wrapText="1"/>
    </xf>
    <xf numFmtId="0" fontId="17" fillId="0" borderId="0" xfId="5" applyFont="1" applyFill="1" applyBorder="1">
      <alignment vertical="center"/>
    </xf>
    <xf numFmtId="0" fontId="12" fillId="0" borderId="13" xfId="11" applyFont="1" applyFill="1" applyBorder="1" applyAlignment="1">
      <alignment horizontal="left" vertical="center" wrapText="1" indent="1"/>
    </xf>
    <xf numFmtId="0" fontId="12" fillId="0" borderId="11" xfId="11" applyFont="1" applyFill="1" applyBorder="1" applyAlignment="1">
      <alignment horizontal="left" vertical="center" wrapText="1" indent="1"/>
    </xf>
    <xf numFmtId="0" fontId="15" fillId="0" borderId="7" xfId="11" applyFont="1" applyFill="1" applyBorder="1">
      <alignment horizontal="left" vertical="top" wrapText="1" indent="1"/>
    </xf>
    <xf numFmtId="0" fontId="15" fillId="0" borderId="12" xfId="11" applyFont="1" applyFill="1" applyBorder="1">
      <alignment horizontal="left" vertical="top" wrapText="1" indent="1"/>
    </xf>
    <xf numFmtId="0" fontId="16" fillId="6" borderId="0" xfId="15" applyFont="1" applyFill="1" applyAlignment="1">
      <alignment horizontal="center" vertical="center"/>
    </xf>
    <xf numFmtId="0" fontId="18" fillId="0" borderId="0" xfId="5" applyFont="1" applyFill="1" applyBorder="1">
      <alignment vertical="center"/>
    </xf>
    <xf numFmtId="0" fontId="12" fillId="0" borderId="18" xfId="11" applyFont="1" applyFill="1" applyBorder="1" applyAlignment="1">
      <alignment horizontal="left" vertical="center" wrapText="1" indent="1"/>
    </xf>
    <xf numFmtId="0" fontId="12" fillId="0" borderId="19" xfId="11" applyFont="1" applyFill="1" applyBorder="1" applyAlignment="1">
      <alignment horizontal="left" vertical="center" wrapText="1" indent="1"/>
    </xf>
    <xf numFmtId="0" fontId="15" fillId="0" borderId="16" xfId="11" applyFont="1" applyFill="1" applyBorder="1" applyAlignment="1">
      <alignment horizontal="center" vertical="top" wrapText="1"/>
    </xf>
    <xf numFmtId="0" fontId="15" fillId="0" borderId="17" xfId="11" applyFont="1" applyFill="1" applyBorder="1" applyAlignment="1">
      <alignment horizontal="center" vertical="top" wrapText="1"/>
    </xf>
    <xf numFmtId="0" fontId="15" fillId="0" borderId="16" xfId="11" applyFont="1" applyFill="1" applyBorder="1">
      <alignment horizontal="left" vertical="top" wrapText="1" indent="1"/>
    </xf>
    <xf numFmtId="0" fontId="15" fillId="0" borderId="17" xfId="11" applyFont="1" applyFill="1" applyBorder="1">
      <alignment horizontal="left" vertical="top" wrapText="1" indent="1"/>
    </xf>
    <xf numFmtId="0" fontId="20" fillId="0" borderId="0" xfId="5" applyFont="1" applyFill="1" applyBorder="1">
      <alignment vertical="center"/>
    </xf>
    <xf numFmtId="0" fontId="12" fillId="0" borderId="24" xfId="11" applyFont="1" applyFill="1" applyBorder="1" applyAlignment="1">
      <alignment horizontal="left" vertical="center" wrapText="1" indent="1"/>
    </xf>
    <xf numFmtId="0" fontId="12" fillId="0" borderId="25" xfId="11" applyFont="1" applyFill="1" applyBorder="1" applyAlignment="1">
      <alignment horizontal="left" vertical="center" wrapText="1" indent="1"/>
    </xf>
    <xf numFmtId="0" fontId="15" fillId="0" borderId="22" xfId="11" applyFont="1" applyFill="1" applyBorder="1">
      <alignment horizontal="left" vertical="top" wrapText="1" indent="1"/>
    </xf>
    <xf numFmtId="0" fontId="15" fillId="0" borderId="23" xfId="11" applyFont="1" applyFill="1" applyBorder="1">
      <alignment horizontal="left" vertical="top" wrapText="1" indent="1"/>
    </xf>
    <xf numFmtId="0" fontId="19" fillId="0" borderId="0" xfId="5" applyFont="1" applyFill="1" applyBorder="1">
      <alignment vertical="center"/>
    </xf>
    <xf numFmtId="0" fontId="12" fillId="0" borderId="30" xfId="11" applyFont="1" applyFill="1" applyBorder="1" applyAlignment="1">
      <alignment horizontal="left" vertical="center" wrapText="1" indent="1"/>
    </xf>
    <xf numFmtId="0" fontId="12" fillId="0" borderId="31" xfId="11" applyFont="1" applyFill="1" applyBorder="1" applyAlignment="1">
      <alignment horizontal="left" vertical="center" wrapText="1" indent="1"/>
    </xf>
    <xf numFmtId="0" fontId="15" fillId="0" borderId="28" xfId="11" applyFont="1" applyFill="1" applyBorder="1">
      <alignment horizontal="left" vertical="top" wrapText="1" indent="1"/>
    </xf>
    <xf numFmtId="0" fontId="15" fillId="0" borderId="29" xfId="11" applyFont="1" applyFill="1" applyBorder="1">
      <alignment horizontal="left" vertical="top" wrapText="1" indent="1"/>
    </xf>
    <xf numFmtId="0" fontId="21" fillId="0" borderId="27" xfId="0" applyFont="1" applyBorder="1" applyAlignment="1">
      <alignment horizontal="left" vertical="top" wrapText="1" indent="1"/>
    </xf>
  </cellXfs>
  <cellStyles count="17">
    <cellStyle name="40% - Accent1" xfId="1" builtinId="31" customBuiltin="1"/>
    <cellStyle name="Accent1" xfId="3" builtinId="29" customBuiltin="1"/>
    <cellStyle name="Accent5" xfId="4" builtinId="45" customBuiltin="1"/>
    <cellStyle name="Banded" xfId="13" xr:uid="{00000000-0005-0000-0000-000003000000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2" xr:uid="{00000000-0005-0000-0000-000008000000}"/>
    <cellStyle name="Heading 1" xfId="2" builtinId="16" customBuiltin="1"/>
    <cellStyle name="Heading 2" xfId="15" builtinId="17" customBuiltin="1"/>
    <cellStyle name="Heading 3" xfId="16" builtinId="18" customBuiltin="1"/>
    <cellStyle name="Heading 4" xfId="11" builtinId="19" customBuiltin="1"/>
    <cellStyle name="Normal" xfId="0" builtinId="0" customBuiltin="1"/>
    <cellStyle name="Percent" xfId="10" builtinId="5" customBuiltin="1"/>
    <cellStyle name="Settings Entry" xfId="14" xr:uid="{00000000-0005-0000-0000-00000F000000}"/>
    <cellStyle name="Title" xfId="5" builtinId="15" customBuiltin="1"/>
  </cellStyles>
  <dxfs count="24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2" name="Picture 1" descr="Photo collage of word: Spring" title="Header Spri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Summer" title="Header Summe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Fall" title="Header Fall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6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B1:L15"/>
  <sheetViews>
    <sheetView showGridLines="0" zoomScaleNormal="100" workbookViewId="0"/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2" width="12.25" style="1" customWidth="1"/>
    <col min="13" max="13" width="1.625" style="1" customWidth="1"/>
    <col min="14" max="16384" width="8.75" style="1"/>
  </cols>
  <sheetData>
    <row r="1" spans="2:12" ht="9" customHeight="1" x14ac:dyDescent="0.3">
      <c r="I1" s="1" t="s">
        <v>2</v>
      </c>
    </row>
    <row r="2" spans="2:12" ht="96" customHeight="1" x14ac:dyDescent="0.3">
      <c r="B2" s="54" t="str">
        <f ca="1">"January "&amp;CalendarYear</f>
        <v>January 2026</v>
      </c>
      <c r="C2" s="54"/>
      <c r="D2" s="54"/>
      <c r="E2" s="2"/>
      <c r="F2" s="2"/>
      <c r="G2" s="2"/>
      <c r="H2" s="3"/>
    </row>
    <row r="3" spans="2:12" s="10" customFormat="1" ht="24" customHeight="1" x14ac:dyDescent="0.3">
      <c r="B3" s="7" t="str">
        <f>WeekStart</f>
        <v>Sunday</v>
      </c>
      <c r="C3" s="8" t="str">
        <f t="shared" ref="C3:H3" ca="1" si="0">TEXT(C4,"dddd")</f>
        <v>Monday</v>
      </c>
      <c r="D3" s="8" t="str">
        <f t="shared" ca="1" si="0"/>
        <v>Tuesday</v>
      </c>
      <c r="E3" s="8" t="str">
        <f t="shared" ca="1" si="0"/>
        <v>Wednesday</v>
      </c>
      <c r="F3" s="8" t="str">
        <f t="shared" ca="1" si="0"/>
        <v>Thursday</v>
      </c>
      <c r="G3" s="8" t="str">
        <f t="shared" ca="1" si="0"/>
        <v>Friday</v>
      </c>
      <c r="H3" s="9" t="str">
        <f t="shared" ca="1" si="0"/>
        <v>Saturday</v>
      </c>
      <c r="K3" s="59" t="s">
        <v>3</v>
      </c>
      <c r="L3" s="59"/>
    </row>
    <row r="4" spans="2:12" s="4" customFormat="1" ht="24" customHeight="1" x14ac:dyDescent="0.3">
      <c r="B4" s="11">
        <f t="array" aca="1" ref="B4:H4" ca="1">DaysAndWeeks+DATE(CalendarYear,1,1)-WEEKDAY(DATE(CalendarYear,1,1),(WeekStart="Monday")+1)+1</f>
        <v>46019</v>
      </c>
      <c r="C4" s="11">
        <f ca="1"/>
        <v>46020</v>
      </c>
      <c r="D4" s="11">
        <f ca="1"/>
        <v>46021</v>
      </c>
      <c r="E4" s="11">
        <f ca="1"/>
        <v>46022</v>
      </c>
      <c r="F4" s="11">
        <f ca="1"/>
        <v>46023</v>
      </c>
      <c r="G4" s="11">
        <f ca="1"/>
        <v>46024</v>
      </c>
      <c r="H4" s="12">
        <f ca="1"/>
        <v>46025</v>
      </c>
      <c r="K4" s="16" t="s">
        <v>4</v>
      </c>
      <c r="L4" s="16" t="s">
        <v>5</v>
      </c>
    </row>
    <row r="5" spans="2:12" s="14" customFormat="1" ht="56.1" customHeight="1" x14ac:dyDescent="0.3">
      <c r="B5" s="13"/>
      <c r="C5" s="13"/>
      <c r="D5" s="13"/>
      <c r="E5" s="13"/>
      <c r="F5" s="13"/>
      <c r="G5" s="13"/>
      <c r="H5" s="13"/>
      <c r="K5" s="17">
        <f ca="1">IF(MONTH(TODAY())=12,YEAR(TODAY())+1,YEAR(TODAY()))</f>
        <v>2026</v>
      </c>
      <c r="L5" s="17" t="s">
        <v>0</v>
      </c>
    </row>
    <row r="6" spans="2:12" s="4" customFormat="1" ht="24" customHeight="1" x14ac:dyDescent="0.3">
      <c r="B6" s="6">
        <f t="array" aca="1" ref="B6:H6" ca="1">DaysAndWeeks+DATE(CalendarYear,1,1)-WEEKDAY(DATE(CalendarYear,1,1),(WeekStart="Monday")+1)+8</f>
        <v>46026</v>
      </c>
      <c r="C6" s="6">
        <f ca="1"/>
        <v>46027</v>
      </c>
      <c r="D6" s="6">
        <f ca="1"/>
        <v>46028</v>
      </c>
      <c r="E6" s="6">
        <f ca="1"/>
        <v>46029</v>
      </c>
      <c r="F6" s="6">
        <f ca="1"/>
        <v>46030</v>
      </c>
      <c r="G6" s="6">
        <f ca="1"/>
        <v>46031</v>
      </c>
      <c r="H6" s="6">
        <f ca="1"/>
        <v>46032</v>
      </c>
    </row>
    <row r="7" spans="2:12" s="14" customFormat="1" ht="56.1" customHeight="1" x14ac:dyDescent="0.3">
      <c r="B7" s="15"/>
      <c r="C7" s="15"/>
      <c r="D7" s="15"/>
      <c r="E7" s="15"/>
      <c r="F7" s="15"/>
      <c r="G7" s="15"/>
      <c r="H7" s="15"/>
    </row>
    <row r="8" spans="2:12" s="4" customFormat="1" ht="24" customHeight="1" x14ac:dyDescent="0.3">
      <c r="B8" s="5">
        <f t="array" aca="1" ref="B8:H8" ca="1">DaysAndWeeks+DATE(CalendarYear,1,1)-WEEKDAY(DATE(CalendarYear,1,1),(WeekStart="Monday")+1)+15</f>
        <v>46033</v>
      </c>
      <c r="C8" s="5">
        <f ca="1"/>
        <v>46034</v>
      </c>
      <c r="D8" s="5">
        <f ca="1"/>
        <v>46035</v>
      </c>
      <c r="E8" s="5">
        <f ca="1"/>
        <v>46036</v>
      </c>
      <c r="F8" s="5">
        <f ca="1"/>
        <v>46037</v>
      </c>
      <c r="G8" s="5">
        <f ca="1"/>
        <v>46038</v>
      </c>
      <c r="H8" s="5">
        <f ca="1"/>
        <v>46039</v>
      </c>
    </row>
    <row r="9" spans="2:12" s="14" customFormat="1" ht="56.1" customHeight="1" x14ac:dyDescent="0.3">
      <c r="B9" s="13"/>
      <c r="C9" s="13"/>
      <c r="D9" s="13"/>
      <c r="E9" s="13"/>
      <c r="F9" s="13"/>
      <c r="G9" s="13"/>
      <c r="H9" s="13"/>
    </row>
    <row r="10" spans="2:12" s="4" customFormat="1" ht="24" customHeight="1" x14ac:dyDescent="0.3">
      <c r="B10" s="6">
        <f t="array" aca="1" ref="B10:H10" ca="1">DaysAndWeeks+DATE(CalendarYear,1,1)-WEEKDAY(DATE(CalendarYear,1,1),(WeekStart="Monday")+1)+22</f>
        <v>46040</v>
      </c>
      <c r="C10" s="6">
        <f ca="1"/>
        <v>46041</v>
      </c>
      <c r="D10" s="6">
        <f ca="1"/>
        <v>46042</v>
      </c>
      <c r="E10" s="6">
        <f ca="1"/>
        <v>46043</v>
      </c>
      <c r="F10" s="6">
        <f ca="1"/>
        <v>46044</v>
      </c>
      <c r="G10" s="6">
        <f ca="1"/>
        <v>46045</v>
      </c>
      <c r="H10" s="6">
        <f ca="1"/>
        <v>46046</v>
      </c>
    </row>
    <row r="11" spans="2:12" s="14" customFormat="1" ht="56.1" customHeight="1" x14ac:dyDescent="0.3">
      <c r="B11" s="15"/>
      <c r="C11" s="15"/>
      <c r="D11" s="15"/>
      <c r="E11" s="15"/>
      <c r="F11" s="15"/>
      <c r="G11" s="15"/>
      <c r="H11" s="15"/>
    </row>
    <row r="12" spans="2:12" s="4" customFormat="1" ht="24" customHeight="1" x14ac:dyDescent="0.3">
      <c r="B12" s="5">
        <f t="array" aca="1" ref="B12:H12" ca="1">DaysAndWeeks+DATE(CalendarYear,1,1)-WEEKDAY(DATE(CalendarYear,1,1),(WeekStart="Monday")+1)+29</f>
        <v>46047</v>
      </c>
      <c r="C12" s="5">
        <f ca="1"/>
        <v>46048</v>
      </c>
      <c r="D12" s="5">
        <f ca="1"/>
        <v>46049</v>
      </c>
      <c r="E12" s="5">
        <f ca="1"/>
        <v>46050</v>
      </c>
      <c r="F12" s="5">
        <f ca="1"/>
        <v>46051</v>
      </c>
      <c r="G12" s="5">
        <f ca="1"/>
        <v>46052</v>
      </c>
      <c r="H12" s="5">
        <f ca="1"/>
        <v>46053</v>
      </c>
    </row>
    <row r="13" spans="2:12" s="14" customFormat="1" ht="56.1" customHeight="1" x14ac:dyDescent="0.3">
      <c r="B13" s="13"/>
      <c r="C13" s="13"/>
      <c r="D13" s="13"/>
      <c r="E13" s="13"/>
      <c r="F13" s="13"/>
      <c r="G13" s="13"/>
      <c r="H13" s="13"/>
    </row>
    <row r="14" spans="2:12" s="4" customFormat="1" ht="24" customHeight="1" x14ac:dyDescent="0.3">
      <c r="B14" s="6">
        <f t="array" aca="1" ref="B14:C14" ca="1">DaysAndWeeks+DATE(CalendarYear,1,1)-WEEKDAY(DATE(CalendarYear,1,1),(WeekStart="Monday")+1)+36</f>
        <v>46054</v>
      </c>
      <c r="C14" s="6">
        <f ca="1"/>
        <v>46055</v>
      </c>
      <c r="D14" s="55" t="s">
        <v>1</v>
      </c>
      <c r="E14" s="55"/>
      <c r="F14" s="55"/>
      <c r="G14" s="55"/>
      <c r="H14" s="56"/>
    </row>
    <row r="15" spans="2:12" s="14" customFormat="1" ht="56.1" customHeight="1" x14ac:dyDescent="0.3">
      <c r="B15" s="15"/>
      <c r="C15" s="15"/>
      <c r="D15" s="57"/>
      <c r="E15" s="57"/>
      <c r="F15" s="57"/>
      <c r="G15" s="57"/>
      <c r="H15" s="58"/>
    </row>
  </sheetData>
  <mergeCells count="4">
    <mergeCell ref="B2:D2"/>
    <mergeCell ref="D14:H14"/>
    <mergeCell ref="D15:H15"/>
    <mergeCell ref="K3:L3"/>
  </mergeCells>
  <phoneticPr fontId="1" type="noConversion"/>
  <conditionalFormatting sqref="B4:G4">
    <cfRule type="expression" dxfId="23" priority="23">
      <formula>DAY(B4)&gt;8</formula>
    </cfRule>
  </conditionalFormatting>
  <conditionalFormatting sqref="B12:H12 B14:C14">
    <cfRule type="expression" dxfId="22" priority="24">
      <formula>AND(DAY(B12)&gt;=1,DAY(B12)&lt;=15)</formula>
    </cfRule>
  </conditionalFormatting>
  <dataValidations count="13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00000000-0002-0000-0000-000000000000}">
      <formula1>"Sunday, Monday"</formula1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00000000-0002-0000-0000-000001000000}"/>
    <dataValidation allowBlank="1" showInputMessage="1" showErrorMessage="1" prompt="Enter year in cell below" sqref="K4" xr:uid="{00000000-0002-0000-0000-000002000000}"/>
    <dataValidation allowBlank="1" showInputMessage="1" showErrorMessage="1" prompt="Select week start day in cell below" sqref="L4" xr:uid="{00000000-0002-0000-0000-000003000000}"/>
    <dataValidation allowBlank="1" showInputMessage="1" showErrorMessage="1" prompt="Enter year in this cell" sqref="K5" xr:uid="{00000000-0002-0000-0000-000004000000}"/>
    <dataValidation allowBlank="1" showInputMessage="1" showErrorMessage="1" prompt="This row contains weekday names for this calendar. This cell contains the starting day of the week. To change week start day, enter a new weekday in cell L5, in this worksheet." sqref="B3" xr:uid="{00000000-0002-0000-0000-000005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000-000006000000}"/>
    <dataValidation allowBlank="1" showInputMessage="1" showErrorMessage="1" prompt="The year in this cell is automatically updated based on the year entered in cell K5. Calendar below has dates for previous and next month with lighter font shade." sqref="B2:D2" xr:uid="{00000000-0002-0000-0000-000007000000}"/>
    <dataValidation allowBlank="1" showInputMessage="1" showErrorMessage="1" prompt="Automatically determined weekday" sqref="C3:H3" xr:uid="{00000000-0002-0000-0000-000008000000}"/>
    <dataValidation allowBlank="1" showInputMessage="1" showErrorMessage="1" prompt="This row &amp; rows 7, 9, 11, 13, &amp; 15 are cells for entering daily notes related to the calendar day in the cell above." sqref="B5" xr:uid="{00000000-0002-0000-0000-000009000000}"/>
    <dataValidation allowBlank="1" showInputMessage="1" prompt="Enter monthly Notes in this cell" sqref="D15:H15" xr:uid="{00000000-0002-0000-0000-00000A000000}"/>
    <dataValidation allowBlank="1" showInputMessage="1" prompt="Enter monthly Notes in cell below" sqref="D14:H14" xr:uid="{00000000-0002-0000-0000-00000B000000}"/>
    <dataValidation allowBlank="1" showInputMessage="1" showErrorMessage="1" prompt="Enter year and select calendar start day in cells below. These Calendar Settings cells will not print" sqref="K3" xr:uid="{00000000-0002-0000-0000-00000C000000}"/>
  </dataValidations>
  <printOptions horizontalCentered="1"/>
  <pageMargins left="0.25" right="0.25" top="0.5" bottom="0.5" header="0.3" footer="0.3"/>
  <pageSetup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5" tint="0.59999389629810485"/>
    <pageSetUpPr fitToPage="1"/>
  </sheetPr>
  <dimension ref="B1:I15"/>
  <sheetViews>
    <sheetView showGridLines="0" topLeftCell="A2" workbookViewId="0">
      <selection activeCell="C13" sqref="C13:G13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72" t="str">
        <f ca="1">"October "&amp;CalendarYear</f>
        <v>October 2026</v>
      </c>
      <c r="C2" s="72"/>
      <c r="D2" s="72"/>
      <c r="E2" s="2"/>
      <c r="F2" s="2"/>
      <c r="G2" s="2"/>
      <c r="H2" s="3"/>
    </row>
    <row r="3" spans="2:9" s="10" customFormat="1" ht="24" customHeight="1" x14ac:dyDescent="0.3">
      <c r="B3" s="18" t="str">
        <f>WeekStart</f>
        <v>Sunday</v>
      </c>
      <c r="C3" s="19" t="str">
        <f t="shared" ref="C3:H3" ca="1" si="0">TEXT(C4,"dddd")</f>
        <v>Monday</v>
      </c>
      <c r="D3" s="19" t="str">
        <f t="shared" ca="1" si="0"/>
        <v>Tuesday</v>
      </c>
      <c r="E3" s="19" t="str">
        <f t="shared" ca="1" si="0"/>
        <v>Wednesday</v>
      </c>
      <c r="F3" s="19" t="str">
        <f t="shared" ca="1" si="0"/>
        <v>Thursday</v>
      </c>
      <c r="G3" s="19" t="str">
        <f t="shared" ca="1" si="0"/>
        <v>Friday</v>
      </c>
      <c r="H3" s="20" t="str">
        <f t="shared" ca="1" si="0"/>
        <v>Saturday</v>
      </c>
    </row>
    <row r="4" spans="2:9" s="4" customFormat="1" ht="24" customHeight="1" x14ac:dyDescent="0.3">
      <c r="B4" s="37">
        <f t="array" aca="1" ref="B4:H4" ca="1">DaysAndWeeks+DATE(CalendarYear,10,1)-WEEKDAY(DATE(CalendarYear,10,1),(WeekStart="Monday")+1)+1</f>
        <v>46292</v>
      </c>
      <c r="C4" s="37">
        <f ca="1"/>
        <v>46293</v>
      </c>
      <c r="D4" s="37">
        <f ca="1"/>
        <v>46294</v>
      </c>
      <c r="E4" s="37">
        <f ca="1"/>
        <v>46295</v>
      </c>
      <c r="F4" s="37">
        <f ca="1"/>
        <v>46296</v>
      </c>
      <c r="G4" s="37">
        <f ca="1"/>
        <v>46297</v>
      </c>
      <c r="H4" s="37">
        <f ca="1"/>
        <v>46298</v>
      </c>
    </row>
    <row r="5" spans="2:9" s="14" customFormat="1" ht="56.1" customHeight="1" x14ac:dyDescent="0.3">
      <c r="B5" s="39"/>
      <c r="C5" s="48"/>
      <c r="D5" s="48"/>
      <c r="E5" s="48"/>
      <c r="F5" s="48" t="s">
        <v>7</v>
      </c>
      <c r="G5" s="49" t="s">
        <v>6</v>
      </c>
      <c r="H5" s="39"/>
    </row>
    <row r="6" spans="2:9" s="4" customFormat="1" ht="24" customHeight="1" x14ac:dyDescent="0.3">
      <c r="B6" s="40">
        <f t="array" aca="1" ref="B6:H6" ca="1">DaysAndWeeks+DATE(CalendarYear,10,1)-WEEKDAY(DATE(CalendarYear,10,1),(WeekStart="Monday")+1)+8</f>
        <v>46299</v>
      </c>
      <c r="C6" s="40">
        <f ca="1"/>
        <v>46300</v>
      </c>
      <c r="D6" s="40">
        <f ca="1"/>
        <v>46301</v>
      </c>
      <c r="E6" s="40">
        <f ca="1"/>
        <v>46302</v>
      </c>
      <c r="F6" s="40">
        <f ca="1"/>
        <v>46303</v>
      </c>
      <c r="G6" s="40">
        <f ca="1"/>
        <v>46304</v>
      </c>
      <c r="H6" s="40">
        <f ca="1"/>
        <v>46305</v>
      </c>
    </row>
    <row r="7" spans="2:9" s="14" customFormat="1" ht="56.1" customHeight="1" x14ac:dyDescent="0.3">
      <c r="B7" s="38"/>
      <c r="C7" s="53" t="s">
        <v>9</v>
      </c>
      <c r="D7" s="50" t="s">
        <v>10</v>
      </c>
      <c r="E7" s="50" t="s">
        <v>11</v>
      </c>
      <c r="F7" s="50" t="s">
        <v>7</v>
      </c>
      <c r="G7" s="50" t="s">
        <v>12</v>
      </c>
      <c r="H7" s="38"/>
    </row>
    <row r="8" spans="2:9" s="4" customFormat="1" ht="24" customHeight="1" x14ac:dyDescent="0.3">
      <c r="B8" s="41">
        <f t="array" aca="1" ref="B8:H8" ca="1">DaysAndWeeks+DATE(CalendarYear,10,1)-WEEKDAY(DATE(CalendarYear,10,1),(WeekStart="Monday")+1)+15</f>
        <v>46306</v>
      </c>
      <c r="C8" s="41">
        <f ca="1"/>
        <v>46307</v>
      </c>
      <c r="D8" s="41">
        <f ca="1"/>
        <v>46308</v>
      </c>
      <c r="E8" s="41">
        <f ca="1"/>
        <v>46309</v>
      </c>
      <c r="F8" s="41">
        <f ca="1"/>
        <v>46310</v>
      </c>
      <c r="G8" s="41">
        <f ca="1"/>
        <v>46311</v>
      </c>
      <c r="H8" s="41">
        <f ca="1"/>
        <v>46312</v>
      </c>
    </row>
    <row r="9" spans="2:9" s="14" customFormat="1" ht="56.1" customHeight="1" x14ac:dyDescent="0.3">
      <c r="B9" s="39"/>
      <c r="C9" s="48" t="s">
        <v>6</v>
      </c>
      <c r="D9" s="48" t="s">
        <v>13</v>
      </c>
      <c r="E9" s="48" t="s">
        <v>6</v>
      </c>
      <c r="F9" s="48" t="s">
        <v>7</v>
      </c>
      <c r="G9" s="49" t="s">
        <v>6</v>
      </c>
      <c r="H9" s="39"/>
    </row>
    <row r="10" spans="2:9" s="4" customFormat="1" ht="24" customHeight="1" x14ac:dyDescent="0.3">
      <c r="B10" s="40">
        <f t="array" aca="1" ref="B10:H10" ca="1">DaysAndWeeks+DATE(CalendarYear,10,1)-WEEKDAY(DATE(CalendarYear,10,1),(WeekStart="Monday")+1)+22</f>
        <v>46313</v>
      </c>
      <c r="C10" s="40">
        <f ca="1"/>
        <v>46314</v>
      </c>
      <c r="D10" s="40">
        <f ca="1"/>
        <v>46315</v>
      </c>
      <c r="E10" s="40">
        <f ca="1"/>
        <v>46316</v>
      </c>
      <c r="F10" s="40">
        <f ca="1"/>
        <v>46317</v>
      </c>
      <c r="G10" s="40">
        <f ca="1"/>
        <v>46318</v>
      </c>
      <c r="H10" s="40">
        <f ca="1"/>
        <v>46319</v>
      </c>
    </row>
    <row r="11" spans="2:9" s="14" customFormat="1" ht="56.1" customHeight="1" x14ac:dyDescent="0.3">
      <c r="B11" s="38"/>
      <c r="C11" s="53" t="s">
        <v>9</v>
      </c>
      <c r="D11" s="50" t="s">
        <v>10</v>
      </c>
      <c r="E11" s="50" t="s">
        <v>11</v>
      </c>
      <c r="F11" s="50" t="s">
        <v>7</v>
      </c>
      <c r="G11" s="50" t="s">
        <v>12</v>
      </c>
      <c r="H11" s="38"/>
    </row>
    <row r="12" spans="2:9" s="4" customFormat="1" ht="24" customHeight="1" x14ac:dyDescent="0.3">
      <c r="B12" s="41">
        <f t="array" aca="1" ref="B12:H12" ca="1">DaysAndWeeks+DATE(CalendarYear,10,1)-WEEKDAY(DATE(CalendarYear,10,1),(WeekStart="Monday")+1)+29</f>
        <v>46320</v>
      </c>
      <c r="C12" s="41">
        <f ca="1"/>
        <v>46321</v>
      </c>
      <c r="D12" s="41">
        <f ca="1"/>
        <v>46322</v>
      </c>
      <c r="E12" s="41">
        <f ca="1"/>
        <v>46323</v>
      </c>
      <c r="F12" s="41">
        <f ca="1"/>
        <v>46324</v>
      </c>
      <c r="G12" s="41">
        <f ca="1"/>
        <v>46325</v>
      </c>
      <c r="H12" s="41">
        <f ca="1"/>
        <v>46326</v>
      </c>
    </row>
    <row r="13" spans="2:9" s="14" customFormat="1" ht="56.1" customHeight="1" x14ac:dyDescent="0.3">
      <c r="B13" s="39"/>
      <c r="C13" s="77" t="s">
        <v>6</v>
      </c>
      <c r="D13" s="77" t="s">
        <v>13</v>
      </c>
      <c r="E13" s="77" t="s">
        <v>6</v>
      </c>
      <c r="F13" s="77" t="s">
        <v>7</v>
      </c>
      <c r="G13" s="77" t="s">
        <v>6</v>
      </c>
      <c r="H13" s="39"/>
    </row>
    <row r="14" spans="2:9" s="4" customFormat="1" ht="24" customHeight="1" x14ac:dyDescent="0.3">
      <c r="B14" s="40">
        <f t="array" aca="1" ref="B14:C14" ca="1">DaysAndWeeks+DATE(CalendarYear,10,1)-WEEKDAY(DATE(CalendarYear,10,1),(WeekStart="Monday")+1)+36</f>
        <v>46327</v>
      </c>
      <c r="C14" s="40">
        <f ca="1"/>
        <v>46328</v>
      </c>
      <c r="D14" s="73" t="s">
        <v>1</v>
      </c>
      <c r="E14" s="73"/>
      <c r="F14" s="73"/>
      <c r="G14" s="73"/>
      <c r="H14" s="74"/>
    </row>
    <row r="15" spans="2:9" s="14" customFormat="1" ht="56.1" customHeight="1" x14ac:dyDescent="0.3">
      <c r="B15" s="38"/>
      <c r="C15" s="38"/>
      <c r="D15" s="75"/>
      <c r="E15" s="75"/>
      <c r="F15" s="75"/>
      <c r="G15" s="75"/>
      <c r="H15" s="76"/>
    </row>
  </sheetData>
  <mergeCells count="3">
    <mergeCell ref="B2:D2"/>
    <mergeCell ref="D14:H14"/>
    <mergeCell ref="D15:H15"/>
  </mergeCells>
  <conditionalFormatting sqref="B4:G4">
    <cfRule type="expression" dxfId="5" priority="1">
      <formula>DAY(B4)&gt;8</formula>
    </cfRule>
  </conditionalFormatting>
  <conditionalFormatting sqref="B12:H12 B14:C14">
    <cfRule type="expression" dxfId="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900-000000000000}"/>
    <dataValidation allowBlank="1" showInputMessage="1" showErrorMessage="1" prompt="October month calendar" sqref="A1" xr:uid="{00000000-0002-0000-09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9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900-000003000000}"/>
    <dataValidation allowBlank="1" showInputMessage="1" prompt="Enter monthly Notes in cell below" sqref="D14:H14" xr:uid="{00000000-0002-0000-0900-000004000000}"/>
    <dataValidation allowBlank="1" showInputMessage="1" prompt="Enter monthly Notes in this cell" sqref="D15:H15" xr:uid="{00000000-0002-0000-0900-000005000000}"/>
    <dataValidation allowBlank="1" showInputMessage="1" showErrorMessage="1" prompt="This row &amp; rows 7, 9, 11, 13, &amp; 15 are cells for entering daily notes related to the calendar day in the cell above." sqref="B5" xr:uid="{00000000-0002-0000-09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9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5" tint="0.59999389629810485"/>
    <pageSetUpPr fitToPage="1"/>
  </sheetPr>
  <dimension ref="B1:I15"/>
  <sheetViews>
    <sheetView showGridLines="0" workbookViewId="0">
      <selection activeCell="C5" sqref="C5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72" t="str">
        <f ca="1">"November "&amp;CalendarYear</f>
        <v>November 2026</v>
      </c>
      <c r="C2" s="72"/>
      <c r="D2" s="72"/>
      <c r="E2" s="2"/>
      <c r="F2" s="2"/>
      <c r="G2" s="2"/>
      <c r="H2" s="3"/>
    </row>
    <row r="3" spans="2:9" s="10" customFormat="1" ht="24" customHeight="1" x14ac:dyDescent="0.3">
      <c r="B3" s="18" t="str">
        <f>WeekStart</f>
        <v>Sunday</v>
      </c>
      <c r="C3" s="19" t="str">
        <f t="shared" ref="C3:H3" ca="1" si="0">TEXT(C4,"dddd")</f>
        <v>Monday</v>
      </c>
      <c r="D3" s="19" t="str">
        <f t="shared" ca="1" si="0"/>
        <v>Tuesday</v>
      </c>
      <c r="E3" s="19" t="str">
        <f t="shared" ca="1" si="0"/>
        <v>Wednesday</v>
      </c>
      <c r="F3" s="19" t="str">
        <f t="shared" ca="1" si="0"/>
        <v>Thursday</v>
      </c>
      <c r="G3" s="19" t="str">
        <f t="shared" ca="1" si="0"/>
        <v>Friday</v>
      </c>
      <c r="H3" s="20" t="str">
        <f t="shared" ca="1" si="0"/>
        <v>Saturday</v>
      </c>
    </row>
    <row r="4" spans="2:9" s="4" customFormat="1" ht="24" customHeight="1" x14ac:dyDescent="0.3">
      <c r="B4" s="37">
        <f t="array" aca="1" ref="B4:H4" ca="1">DaysAndWeeks+DATE(CalendarYear,11,1)-WEEKDAY(DATE(CalendarYear,11,1),(WeekStart="Monday")+1)+1</f>
        <v>46327</v>
      </c>
      <c r="C4" s="37">
        <f ca="1"/>
        <v>46328</v>
      </c>
      <c r="D4" s="37">
        <f ca="1"/>
        <v>46329</v>
      </c>
      <c r="E4" s="37">
        <f ca="1"/>
        <v>46330</v>
      </c>
      <c r="F4" s="37">
        <f ca="1"/>
        <v>46331</v>
      </c>
      <c r="G4" s="37">
        <f ca="1"/>
        <v>46332</v>
      </c>
      <c r="H4" s="37">
        <f ca="1"/>
        <v>46333</v>
      </c>
    </row>
    <row r="5" spans="2:9" s="14" customFormat="1" ht="56.1" customHeight="1" x14ac:dyDescent="0.3">
      <c r="B5" s="39"/>
      <c r="C5" s="53" t="s">
        <v>9</v>
      </c>
      <c r="D5" s="50" t="s">
        <v>10</v>
      </c>
      <c r="E5" s="50" t="s">
        <v>11</v>
      </c>
      <c r="F5" s="50" t="s">
        <v>7</v>
      </c>
      <c r="G5" s="50" t="s">
        <v>12</v>
      </c>
      <c r="H5" s="39"/>
    </row>
    <row r="6" spans="2:9" s="4" customFormat="1" ht="24" customHeight="1" x14ac:dyDescent="0.3">
      <c r="B6" s="40">
        <f t="array" aca="1" ref="B6:H6" ca="1">DaysAndWeeks+DATE(CalendarYear,11,1)-WEEKDAY(DATE(CalendarYear,11,1),(WeekStart="Monday")+1)+8</f>
        <v>46334</v>
      </c>
      <c r="C6" s="40">
        <f ca="1"/>
        <v>46335</v>
      </c>
      <c r="D6" s="40">
        <f ca="1"/>
        <v>46336</v>
      </c>
      <c r="E6" s="40">
        <f ca="1"/>
        <v>46337</v>
      </c>
      <c r="F6" s="40">
        <f ca="1"/>
        <v>46338</v>
      </c>
      <c r="G6" s="40">
        <f ca="1"/>
        <v>46339</v>
      </c>
      <c r="H6" s="40">
        <f ca="1"/>
        <v>46340</v>
      </c>
    </row>
    <row r="7" spans="2:9" s="14" customFormat="1" ht="56.1" customHeight="1" x14ac:dyDescent="0.3">
      <c r="B7" s="38"/>
      <c r="C7" s="48" t="s">
        <v>6</v>
      </c>
      <c r="D7" s="48" t="s">
        <v>13</v>
      </c>
      <c r="E7" s="48" t="s">
        <v>6</v>
      </c>
      <c r="F7" s="48" t="s">
        <v>7</v>
      </c>
      <c r="G7" s="49" t="s">
        <v>6</v>
      </c>
      <c r="H7" s="38"/>
    </row>
    <row r="8" spans="2:9" s="4" customFormat="1" ht="24" customHeight="1" x14ac:dyDescent="0.3">
      <c r="B8" s="41">
        <f t="array" aca="1" ref="B8:H8" ca="1">DaysAndWeeks+DATE(CalendarYear,11,1)-WEEKDAY(DATE(CalendarYear,11,1),(WeekStart="Monday")+1)+15</f>
        <v>46341</v>
      </c>
      <c r="C8" s="41">
        <f ca="1"/>
        <v>46342</v>
      </c>
      <c r="D8" s="41">
        <f ca="1"/>
        <v>46343</v>
      </c>
      <c r="E8" s="41">
        <f ca="1"/>
        <v>46344</v>
      </c>
      <c r="F8" s="41">
        <f ca="1"/>
        <v>46345</v>
      </c>
      <c r="G8" s="41">
        <f ca="1"/>
        <v>46346</v>
      </c>
      <c r="H8" s="41">
        <f ca="1"/>
        <v>46347</v>
      </c>
    </row>
    <row r="9" spans="2:9" s="14" customFormat="1" ht="56.1" customHeight="1" x14ac:dyDescent="0.3">
      <c r="B9" s="39"/>
      <c r="C9" s="53" t="s">
        <v>9</v>
      </c>
      <c r="D9" s="50" t="s">
        <v>10</v>
      </c>
      <c r="E9" s="50" t="s">
        <v>11</v>
      </c>
      <c r="F9" s="50" t="s">
        <v>7</v>
      </c>
      <c r="G9" s="50" t="s">
        <v>12</v>
      </c>
      <c r="H9" s="39"/>
    </row>
    <row r="10" spans="2:9" s="4" customFormat="1" ht="24" customHeight="1" x14ac:dyDescent="0.3">
      <c r="B10" s="40">
        <f t="array" aca="1" ref="B10:H10" ca="1">DaysAndWeeks+DATE(CalendarYear,11,1)-WEEKDAY(DATE(CalendarYear,11,1),(WeekStart="Monday")+1)+22</f>
        <v>46348</v>
      </c>
      <c r="C10" s="40">
        <f ca="1"/>
        <v>46349</v>
      </c>
      <c r="D10" s="40">
        <f ca="1"/>
        <v>46350</v>
      </c>
      <c r="E10" s="40">
        <f ca="1"/>
        <v>46351</v>
      </c>
      <c r="F10" s="40">
        <f ca="1"/>
        <v>46352</v>
      </c>
      <c r="G10" s="40">
        <f ca="1"/>
        <v>46353</v>
      </c>
      <c r="H10" s="40">
        <f ca="1"/>
        <v>46354</v>
      </c>
    </row>
    <row r="11" spans="2:9" s="14" customFormat="1" ht="56.1" customHeight="1" x14ac:dyDescent="0.3">
      <c r="B11" s="38"/>
      <c r="C11" s="48" t="s">
        <v>6</v>
      </c>
      <c r="D11" s="48" t="s">
        <v>13</v>
      </c>
      <c r="E11" s="48" t="s">
        <v>6</v>
      </c>
      <c r="F11" s="48" t="s">
        <v>7</v>
      </c>
      <c r="G11" s="49" t="s">
        <v>6</v>
      </c>
      <c r="H11" s="38"/>
    </row>
    <row r="12" spans="2:9" s="4" customFormat="1" ht="24" customHeight="1" x14ac:dyDescent="0.3">
      <c r="B12" s="41">
        <f t="array" aca="1" ref="B12:H12" ca="1">DaysAndWeeks+DATE(CalendarYear,11,1)-WEEKDAY(DATE(CalendarYear,11,1),(WeekStart="Monday")+1)+29</f>
        <v>46355</v>
      </c>
      <c r="C12" s="41">
        <f ca="1"/>
        <v>46356</v>
      </c>
      <c r="D12" s="41">
        <f ca="1"/>
        <v>46357</v>
      </c>
      <c r="E12" s="41">
        <f ca="1"/>
        <v>46358</v>
      </c>
      <c r="F12" s="41">
        <f ca="1"/>
        <v>46359</v>
      </c>
      <c r="G12" s="41">
        <f ca="1"/>
        <v>46360</v>
      </c>
      <c r="H12" s="41">
        <f ca="1"/>
        <v>46361</v>
      </c>
    </row>
    <row r="13" spans="2:9" s="14" customFormat="1" ht="56.1" customHeight="1" x14ac:dyDescent="0.3">
      <c r="B13" s="39"/>
      <c r="C13" s="53" t="s">
        <v>9</v>
      </c>
      <c r="D13" s="50"/>
      <c r="E13" s="50"/>
      <c r="F13" s="50"/>
      <c r="G13" s="50"/>
      <c r="H13" s="39"/>
    </row>
    <row r="14" spans="2:9" s="4" customFormat="1" ht="24" customHeight="1" x14ac:dyDescent="0.3">
      <c r="B14" s="40">
        <f t="array" aca="1" ref="B14:C14" ca="1">DaysAndWeeks+DATE(CalendarYear,11,1)-WEEKDAY(DATE(CalendarYear,11,1),(WeekStart="Monday")+1)+36</f>
        <v>46362</v>
      </c>
      <c r="C14" s="40">
        <f ca="1"/>
        <v>46363</v>
      </c>
      <c r="D14" s="73" t="s">
        <v>1</v>
      </c>
      <c r="E14" s="73"/>
      <c r="F14" s="73"/>
      <c r="G14" s="73"/>
      <c r="H14" s="74"/>
    </row>
    <row r="15" spans="2:9" s="14" customFormat="1" ht="56.1" customHeight="1" x14ac:dyDescent="0.3">
      <c r="B15" s="38"/>
      <c r="C15" s="38"/>
      <c r="D15" s="75"/>
      <c r="E15" s="75"/>
      <c r="F15" s="75"/>
      <c r="G15" s="75"/>
      <c r="H15" s="76"/>
    </row>
  </sheetData>
  <mergeCells count="3">
    <mergeCell ref="B2:D2"/>
    <mergeCell ref="D14:H14"/>
    <mergeCell ref="D15:H15"/>
  </mergeCells>
  <conditionalFormatting sqref="B4:G4">
    <cfRule type="expression" dxfId="3" priority="1">
      <formula>DAY(B4)&gt;8</formula>
    </cfRule>
  </conditionalFormatting>
  <conditionalFormatting sqref="B12:H12 B14:C14">
    <cfRule type="expression" dxfId="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A00-000000000000}"/>
    <dataValidation allowBlank="1" showInputMessage="1" showErrorMessage="1" prompt="November month calendar" sqref="A1" xr:uid="{00000000-0002-0000-0A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A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A00-000003000000}"/>
    <dataValidation allowBlank="1" showInputMessage="1" showErrorMessage="1" prompt="This row &amp; rows 7, 9, 11, 13, &amp; 15 are cells for entering daily notes related to the calendar day in the cell above." sqref="B5" xr:uid="{00000000-0002-0000-0A00-000004000000}"/>
    <dataValidation allowBlank="1" showInputMessage="1" prompt="Enter monthly Notes in this cell" sqref="D15:H15" xr:uid="{00000000-0002-0000-0A00-000005000000}"/>
    <dataValidation allowBlank="1" showInputMessage="1" prompt="Enter monthly Notes in cell below" sqref="D14:H14" xr:uid="{00000000-0002-0000-0A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A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8" tint="0.59999389629810485"/>
    <pageSetUpPr fitToPage="1"/>
  </sheetPr>
  <dimension ref="B1:I15"/>
  <sheetViews>
    <sheetView showGridLines="0" tabSelected="1" workbookViewId="0">
      <selection activeCell="D5" sqref="D5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54" t="str">
        <f ca="1">"December "&amp;CalendarYear</f>
        <v>December 2026</v>
      </c>
      <c r="C2" s="54"/>
      <c r="D2" s="54"/>
      <c r="E2" s="2"/>
      <c r="F2" s="2"/>
      <c r="G2" s="2"/>
      <c r="H2" s="3"/>
    </row>
    <row r="3" spans="2:9" s="10" customFormat="1" ht="24" customHeight="1" x14ac:dyDescent="0.3">
      <c r="B3" s="7" t="str">
        <f>WeekStart</f>
        <v>Sunday</v>
      </c>
      <c r="C3" s="8" t="str">
        <f t="shared" ref="C3:H3" ca="1" si="0">TEXT(C4,"dddd")</f>
        <v>Monday</v>
      </c>
      <c r="D3" s="8" t="str">
        <f t="shared" ca="1" si="0"/>
        <v>Tuesday</v>
      </c>
      <c r="E3" s="8" t="str">
        <f t="shared" ca="1" si="0"/>
        <v>Wednesday</v>
      </c>
      <c r="F3" s="8" t="str">
        <f t="shared" ca="1" si="0"/>
        <v>Thursday</v>
      </c>
      <c r="G3" s="8" t="str">
        <f t="shared" ca="1" si="0"/>
        <v>Friday</v>
      </c>
      <c r="H3" s="9" t="str">
        <f t="shared" ca="1" si="0"/>
        <v>Saturday</v>
      </c>
    </row>
    <row r="4" spans="2:9" s="4" customFormat="1" ht="24" customHeight="1" x14ac:dyDescent="0.3">
      <c r="B4" s="11">
        <f t="array" aca="1" ref="B4:H4" ca="1">DaysAndWeeks+DATE(CalendarYear,12,1)-WEEKDAY(DATE(CalendarYear,12,1),(WeekStart="Monday")+1)+1</f>
        <v>46355</v>
      </c>
      <c r="C4" s="11">
        <f ca="1"/>
        <v>46356</v>
      </c>
      <c r="D4" s="11">
        <f ca="1"/>
        <v>46357</v>
      </c>
      <c r="E4" s="11">
        <f ca="1"/>
        <v>46358</v>
      </c>
      <c r="F4" s="11">
        <f ca="1"/>
        <v>46359</v>
      </c>
      <c r="G4" s="11">
        <f ca="1"/>
        <v>46360</v>
      </c>
      <c r="H4" s="12">
        <f ca="1"/>
        <v>46361</v>
      </c>
    </row>
    <row r="5" spans="2:9" s="14" customFormat="1" ht="56.1" customHeight="1" x14ac:dyDescent="0.3">
      <c r="B5" s="13"/>
      <c r="C5" s="13"/>
      <c r="D5" s="50" t="s">
        <v>10</v>
      </c>
      <c r="E5" s="50" t="s">
        <v>11</v>
      </c>
      <c r="F5" s="50" t="s">
        <v>7</v>
      </c>
      <c r="G5" s="50" t="s">
        <v>12</v>
      </c>
      <c r="H5" s="13"/>
    </row>
    <row r="6" spans="2:9" s="4" customFormat="1" ht="24" customHeight="1" x14ac:dyDescent="0.3">
      <c r="B6" s="6">
        <f t="array" aca="1" ref="B6:H6" ca="1">DaysAndWeeks+DATE(CalendarYear,12,1)-WEEKDAY(DATE(CalendarYear,12,1),(WeekStart="Monday")+1)+8</f>
        <v>46362</v>
      </c>
      <c r="C6" s="6">
        <f ca="1"/>
        <v>46363</v>
      </c>
      <c r="D6" s="6">
        <f ca="1"/>
        <v>46364</v>
      </c>
      <c r="E6" s="6">
        <f ca="1"/>
        <v>46365</v>
      </c>
      <c r="F6" s="6">
        <f ca="1"/>
        <v>46366</v>
      </c>
      <c r="G6" s="6">
        <f ca="1"/>
        <v>46367</v>
      </c>
      <c r="H6" s="6">
        <f ca="1"/>
        <v>46368</v>
      </c>
    </row>
    <row r="7" spans="2:9" s="14" customFormat="1" ht="56.1" customHeight="1" x14ac:dyDescent="0.3">
      <c r="B7" s="15"/>
      <c r="C7" s="48" t="s">
        <v>6</v>
      </c>
      <c r="D7" s="48" t="s">
        <v>13</v>
      </c>
      <c r="E7" s="48" t="s">
        <v>6</v>
      </c>
      <c r="F7" s="48" t="s">
        <v>7</v>
      </c>
      <c r="G7" s="49" t="s">
        <v>6</v>
      </c>
      <c r="H7" s="15"/>
    </row>
    <row r="8" spans="2:9" s="4" customFormat="1" ht="24" customHeight="1" x14ac:dyDescent="0.3">
      <c r="B8" s="5">
        <f t="array" aca="1" ref="B8:H8" ca="1">DaysAndWeeks+DATE(CalendarYear,12,1)-WEEKDAY(DATE(CalendarYear,12,1),(WeekStart="Monday")+1)+15</f>
        <v>46369</v>
      </c>
      <c r="C8" s="5">
        <f ca="1"/>
        <v>46370</v>
      </c>
      <c r="D8" s="5">
        <f ca="1"/>
        <v>46371</v>
      </c>
      <c r="E8" s="5">
        <f ca="1"/>
        <v>46372</v>
      </c>
      <c r="F8" s="5">
        <f ca="1"/>
        <v>46373</v>
      </c>
      <c r="G8" s="5">
        <f ca="1"/>
        <v>46374</v>
      </c>
      <c r="H8" s="5">
        <f ca="1"/>
        <v>46375</v>
      </c>
    </row>
    <row r="9" spans="2:9" s="14" customFormat="1" ht="56.1" customHeight="1" x14ac:dyDescent="0.3">
      <c r="B9" s="13"/>
      <c r="C9" s="53" t="s">
        <v>9</v>
      </c>
      <c r="D9" s="50" t="s">
        <v>10</v>
      </c>
      <c r="E9" s="50" t="s">
        <v>11</v>
      </c>
      <c r="F9" s="50" t="s">
        <v>7</v>
      </c>
      <c r="G9" s="50" t="s">
        <v>12</v>
      </c>
      <c r="H9" s="13"/>
    </row>
    <row r="10" spans="2:9" s="4" customFormat="1" ht="24" customHeight="1" x14ac:dyDescent="0.3">
      <c r="B10" s="6">
        <f t="array" aca="1" ref="B10:H10" ca="1">DaysAndWeeks+DATE(CalendarYear,12,1)-WEEKDAY(DATE(CalendarYear,12,1),(WeekStart="Monday")+1)+22</f>
        <v>46376</v>
      </c>
      <c r="C10" s="6">
        <f ca="1"/>
        <v>46377</v>
      </c>
      <c r="D10" s="6">
        <f ca="1"/>
        <v>46378</v>
      </c>
      <c r="E10" s="6">
        <f ca="1"/>
        <v>46379</v>
      </c>
      <c r="F10" s="6">
        <f ca="1"/>
        <v>46380</v>
      </c>
      <c r="G10" s="6">
        <f ca="1"/>
        <v>46381</v>
      </c>
      <c r="H10" s="6">
        <f ca="1"/>
        <v>46382</v>
      </c>
    </row>
    <row r="11" spans="2:9" s="14" customFormat="1" ht="56.1" customHeight="1" x14ac:dyDescent="0.3">
      <c r="B11" s="15"/>
      <c r="C11" s="48" t="s">
        <v>6</v>
      </c>
      <c r="D11" s="48" t="s">
        <v>13</v>
      </c>
      <c r="E11" s="48" t="s">
        <v>6</v>
      </c>
      <c r="F11" s="48" t="s">
        <v>7</v>
      </c>
      <c r="G11" s="49" t="s">
        <v>6</v>
      </c>
      <c r="H11" s="15"/>
    </row>
    <row r="12" spans="2:9" s="4" customFormat="1" ht="24" customHeight="1" x14ac:dyDescent="0.3">
      <c r="B12" s="5">
        <f t="array" aca="1" ref="B12:H12" ca="1">DaysAndWeeks+DATE(CalendarYear,12,1)-WEEKDAY(DATE(CalendarYear,12,1),(WeekStart="Monday")+1)+29</f>
        <v>46383</v>
      </c>
      <c r="C12" s="5">
        <f ca="1"/>
        <v>46384</v>
      </c>
      <c r="D12" s="5">
        <f ca="1"/>
        <v>46385</v>
      </c>
      <c r="E12" s="5">
        <f ca="1"/>
        <v>46386</v>
      </c>
      <c r="F12" s="5">
        <f ca="1"/>
        <v>46387</v>
      </c>
      <c r="G12" s="5">
        <f ca="1"/>
        <v>46388</v>
      </c>
      <c r="H12" s="5">
        <f ca="1"/>
        <v>46389</v>
      </c>
    </row>
    <row r="13" spans="2:9" s="14" customFormat="1" ht="56.1" customHeight="1" x14ac:dyDescent="0.3">
      <c r="B13" s="13"/>
      <c r="C13" s="53" t="s">
        <v>9</v>
      </c>
      <c r="D13" s="50" t="s">
        <v>10</v>
      </c>
      <c r="E13" s="50" t="s">
        <v>11</v>
      </c>
      <c r="F13" s="50" t="s">
        <v>7</v>
      </c>
      <c r="G13" s="50" t="s">
        <v>12</v>
      </c>
      <c r="H13" s="13"/>
    </row>
    <row r="14" spans="2:9" s="4" customFormat="1" ht="24" customHeight="1" x14ac:dyDescent="0.3">
      <c r="B14" s="6">
        <f t="array" aca="1" ref="B14:C14" ca="1">DaysAndWeeks+DATE(CalendarYear,12,1)-WEEKDAY(DATE(CalendarYear,12,1),(WeekStart="Monday")+1)+36</f>
        <v>46390</v>
      </c>
      <c r="C14" s="6">
        <f ca="1"/>
        <v>46391</v>
      </c>
      <c r="D14" s="55" t="s">
        <v>1</v>
      </c>
      <c r="E14" s="55"/>
      <c r="F14" s="55"/>
      <c r="G14" s="55"/>
      <c r="H14" s="56"/>
    </row>
    <row r="15" spans="2:9" s="14" customFormat="1" ht="56.1" customHeight="1" x14ac:dyDescent="0.3">
      <c r="B15" s="15"/>
      <c r="C15" s="15"/>
      <c r="D15" s="57"/>
      <c r="E15" s="57"/>
      <c r="F15" s="57"/>
      <c r="G15" s="57"/>
      <c r="H15" s="58"/>
    </row>
  </sheetData>
  <mergeCells count="3">
    <mergeCell ref="B2:D2"/>
    <mergeCell ref="D14:H14"/>
    <mergeCell ref="D15:H15"/>
  </mergeCells>
  <conditionalFormatting sqref="B4:G4">
    <cfRule type="expression" dxfId="1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B00-000000000000}"/>
    <dataValidation allowBlank="1" showInputMessage="1" showErrorMessage="1" prompt="December month calendar" sqref="A1" xr:uid="{00000000-0002-0000-0B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B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B00-000003000000}"/>
    <dataValidation allowBlank="1" showInputMessage="1" prompt="Enter monthly Notes in cell below" sqref="D14:H14" xr:uid="{00000000-0002-0000-0B00-000004000000}"/>
    <dataValidation allowBlank="1" showInputMessage="1" prompt="Enter monthly Notes in this cell" sqref="D15:H15" xr:uid="{00000000-0002-0000-0B00-000005000000}"/>
    <dataValidation allowBlank="1" showInputMessage="1" showErrorMessage="1" prompt="This row &amp; rows 7, 9, 11, 13, &amp; 15 are cells for entering daily notes related to the calendar day in the cell above." sqref="B5" xr:uid="{00000000-0002-0000-0B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B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B1:I15"/>
  <sheetViews>
    <sheetView showGridLines="0" zoomScaleNormal="100" workbookViewId="0">
      <selection activeCell="L9" sqref="L9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E1" s="45"/>
      <c r="F1" s="45"/>
      <c r="I1" s="1" t="s">
        <v>2</v>
      </c>
    </row>
    <row r="2" spans="2:9" ht="96" customHeight="1" x14ac:dyDescent="0.3">
      <c r="B2" s="54" t="str">
        <f ca="1">"February "&amp;CalendarYear</f>
        <v>February 2026</v>
      </c>
      <c r="C2" s="54"/>
      <c r="D2" s="54"/>
      <c r="E2" s="2"/>
      <c r="F2" s="2"/>
      <c r="G2" s="2"/>
      <c r="H2" s="3"/>
    </row>
    <row r="3" spans="2:9" s="10" customFormat="1" ht="24" customHeight="1" x14ac:dyDescent="0.3">
      <c r="B3" s="7" t="str">
        <f>WeekStart</f>
        <v>Sunday</v>
      </c>
      <c r="C3" s="8" t="str">
        <f t="shared" ref="C3:H3" ca="1" si="0">TEXT(C4,"dddd")</f>
        <v>Monday</v>
      </c>
      <c r="D3" s="8" t="str">
        <f t="shared" ca="1" si="0"/>
        <v>Tuesday</v>
      </c>
      <c r="E3" s="8" t="str">
        <f t="shared" ca="1" si="0"/>
        <v>Wednesday</v>
      </c>
      <c r="F3" s="8" t="str">
        <f t="shared" ca="1" si="0"/>
        <v>Thursday</v>
      </c>
      <c r="G3" s="8" t="str">
        <f t="shared" ca="1" si="0"/>
        <v>Friday</v>
      </c>
      <c r="H3" s="9" t="str">
        <f t="shared" ca="1" si="0"/>
        <v>Saturday</v>
      </c>
    </row>
    <row r="4" spans="2:9" s="4" customFormat="1" ht="24" customHeight="1" x14ac:dyDescent="0.3">
      <c r="B4" s="11">
        <f t="array" aca="1" ref="B4:H4" ca="1">DaysAndWeeks+DATE(CalendarYear,2,1)-WEEKDAY(DATE(CalendarYear,2,1),(WeekStart="Monday")+1)+1</f>
        <v>46054</v>
      </c>
      <c r="C4" s="11">
        <f ca="1"/>
        <v>46055</v>
      </c>
      <c r="D4" s="11">
        <f ca="1"/>
        <v>46056</v>
      </c>
      <c r="E4" s="46">
        <f ca="1"/>
        <v>46057</v>
      </c>
      <c r="F4" s="46">
        <f ca="1"/>
        <v>46058</v>
      </c>
      <c r="G4" s="11">
        <f ca="1"/>
        <v>46059</v>
      </c>
      <c r="H4" s="12">
        <f ca="1"/>
        <v>46060</v>
      </c>
    </row>
    <row r="5" spans="2:9" s="14" customFormat="1" ht="56.1" customHeight="1" x14ac:dyDescent="0.3">
      <c r="B5" s="13"/>
      <c r="C5" s="42" t="s">
        <v>6</v>
      </c>
      <c r="D5" s="42" t="s">
        <v>6</v>
      </c>
      <c r="E5" s="43" t="s">
        <v>6</v>
      </c>
      <c r="F5" s="43" t="s">
        <v>7</v>
      </c>
      <c r="G5" s="43" t="s">
        <v>8</v>
      </c>
      <c r="H5" s="13"/>
    </row>
    <row r="6" spans="2:9" s="4" customFormat="1" ht="24" customHeight="1" x14ac:dyDescent="0.3">
      <c r="B6" s="6">
        <f t="array" aca="1" ref="B6:H6" ca="1">DaysAndWeeks+DATE(CalendarYear,2,1)-WEEKDAY(DATE(CalendarYear,2,1),(WeekStart="Monday")+1)+8</f>
        <v>46061</v>
      </c>
      <c r="C6" s="6">
        <f ca="1"/>
        <v>46062</v>
      </c>
      <c r="D6" s="6">
        <f ca="1"/>
        <v>46063</v>
      </c>
      <c r="E6" s="47">
        <f ca="1"/>
        <v>46064</v>
      </c>
      <c r="F6" s="47">
        <f ca="1"/>
        <v>46065</v>
      </c>
      <c r="G6" s="6">
        <f ca="1"/>
        <v>46066</v>
      </c>
      <c r="H6" s="6">
        <f ca="1"/>
        <v>46067</v>
      </c>
    </row>
    <row r="7" spans="2:9" s="14" customFormat="1" ht="56.1" customHeight="1" x14ac:dyDescent="0.3">
      <c r="B7" s="15"/>
      <c r="C7" s="15" t="s">
        <v>9</v>
      </c>
      <c r="D7" s="15" t="s">
        <v>14</v>
      </c>
      <c r="E7" s="44" t="s">
        <v>11</v>
      </c>
      <c r="F7" s="44" t="s">
        <v>7</v>
      </c>
      <c r="G7" s="44" t="s">
        <v>12</v>
      </c>
      <c r="H7" s="15"/>
    </row>
    <row r="8" spans="2:9" s="4" customFormat="1" ht="24" customHeight="1" x14ac:dyDescent="0.3">
      <c r="B8" s="5">
        <f t="array" aca="1" ref="B8:H8" ca="1">DaysAndWeeks+DATE(CalendarYear,2,1)-WEEKDAY(DATE(CalendarYear,2,1),(WeekStart="Monday")+1)+15</f>
        <v>46068</v>
      </c>
      <c r="C8" s="5">
        <f ca="1"/>
        <v>46069</v>
      </c>
      <c r="D8" s="5">
        <f ca="1"/>
        <v>46070</v>
      </c>
      <c r="E8" s="46">
        <f ca="1"/>
        <v>46071</v>
      </c>
      <c r="F8" s="46">
        <f ca="1"/>
        <v>46072</v>
      </c>
      <c r="G8" s="5">
        <f ca="1"/>
        <v>46073</v>
      </c>
      <c r="H8" s="5">
        <f ca="1"/>
        <v>46074</v>
      </c>
    </row>
    <row r="9" spans="2:9" s="14" customFormat="1" ht="56.1" customHeight="1" x14ac:dyDescent="0.3">
      <c r="B9" s="13"/>
      <c r="C9" s="42" t="s">
        <v>6</v>
      </c>
      <c r="D9" s="42" t="s">
        <v>6</v>
      </c>
      <c r="E9" s="43" t="s">
        <v>6</v>
      </c>
      <c r="F9" s="44" t="s">
        <v>7</v>
      </c>
      <c r="G9" s="43" t="s">
        <v>8</v>
      </c>
      <c r="H9" s="13"/>
    </row>
    <row r="10" spans="2:9" s="4" customFormat="1" ht="24" customHeight="1" x14ac:dyDescent="0.3">
      <c r="B10" s="6">
        <f t="array" aca="1" ref="B10:H10" ca="1">DaysAndWeeks+DATE(CalendarYear,2,1)-WEEKDAY(DATE(CalendarYear,2,1),(WeekStart="Monday")+1)+22</f>
        <v>46075</v>
      </c>
      <c r="C10" s="6">
        <f ca="1"/>
        <v>46076</v>
      </c>
      <c r="D10" s="6">
        <f ca="1"/>
        <v>46077</v>
      </c>
      <c r="E10" s="6">
        <f ca="1"/>
        <v>46078</v>
      </c>
      <c r="F10" s="6">
        <f ca="1"/>
        <v>46079</v>
      </c>
      <c r="G10" s="6">
        <f ca="1"/>
        <v>46080</v>
      </c>
      <c r="H10" s="6">
        <f ca="1"/>
        <v>46081</v>
      </c>
    </row>
    <row r="11" spans="2:9" s="14" customFormat="1" ht="56.1" customHeight="1" x14ac:dyDescent="0.3">
      <c r="B11" s="15"/>
      <c r="C11" s="15" t="s">
        <v>9</v>
      </c>
      <c r="D11" s="15" t="s">
        <v>14</v>
      </c>
      <c r="E11" s="44" t="s">
        <v>11</v>
      </c>
      <c r="F11" s="44" t="s">
        <v>7</v>
      </c>
      <c r="G11" s="44" t="s">
        <v>12</v>
      </c>
      <c r="H11" s="15"/>
    </row>
    <row r="12" spans="2:9" s="4" customFormat="1" ht="24" customHeight="1" x14ac:dyDescent="0.3">
      <c r="B12" s="5">
        <f t="array" aca="1" ref="B12:H12" ca="1">DaysAndWeeks+DATE(CalendarYear,2,1)-WEEKDAY(DATE(CalendarYear,2,1),(WeekStart="Monday")+1)+29</f>
        <v>46082</v>
      </c>
      <c r="C12" s="5">
        <f ca="1"/>
        <v>46083</v>
      </c>
      <c r="D12" s="5">
        <f ca="1"/>
        <v>46084</v>
      </c>
      <c r="E12" s="5">
        <f ca="1"/>
        <v>46085</v>
      </c>
      <c r="F12" s="5">
        <f ca="1"/>
        <v>46086</v>
      </c>
      <c r="G12" s="5">
        <f ca="1"/>
        <v>46087</v>
      </c>
      <c r="H12" s="5">
        <f ca="1"/>
        <v>46088</v>
      </c>
    </row>
    <row r="13" spans="2:9" s="14" customFormat="1" ht="56.1" customHeight="1" x14ac:dyDescent="0.3">
      <c r="B13" s="13"/>
      <c r="C13" s="13"/>
      <c r="D13" s="13"/>
      <c r="E13" s="13"/>
      <c r="F13" s="13"/>
      <c r="G13" s="13"/>
      <c r="H13" s="13"/>
    </row>
    <row r="14" spans="2:9" s="4" customFormat="1" ht="24" customHeight="1" x14ac:dyDescent="0.3">
      <c r="B14" s="6">
        <f t="array" aca="1" ref="B14:C14" ca="1">DaysAndWeeks+DATE(CalendarYear,2,1)-WEEKDAY(DATE(CalendarYear,2,1),(WeekStart="Monday")+1)+36</f>
        <v>46089</v>
      </c>
      <c r="C14" s="6">
        <f ca="1"/>
        <v>46090</v>
      </c>
      <c r="D14" s="55" t="s">
        <v>1</v>
      </c>
      <c r="E14" s="55"/>
      <c r="F14" s="55"/>
      <c r="G14" s="55"/>
      <c r="H14" s="56"/>
    </row>
    <row r="15" spans="2:9" s="14" customFormat="1" ht="56.1" customHeight="1" x14ac:dyDescent="0.3">
      <c r="B15" s="15"/>
      <c r="C15" s="15"/>
      <c r="D15" s="57"/>
      <c r="E15" s="57"/>
      <c r="F15" s="57"/>
      <c r="G15" s="57"/>
      <c r="H15" s="58"/>
    </row>
  </sheetData>
  <mergeCells count="3">
    <mergeCell ref="B2:D2"/>
    <mergeCell ref="D14:H14"/>
    <mergeCell ref="D15:H15"/>
  </mergeCells>
  <conditionalFormatting sqref="B4:G4">
    <cfRule type="expression" dxfId="21" priority="1">
      <formula>DAY(B4)&gt;8</formula>
    </cfRule>
  </conditionalFormatting>
  <conditionalFormatting sqref="B12:H12 B14:C14">
    <cfRule type="expression" dxfId="2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1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100-000001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100-000002000000}"/>
    <dataValidation allowBlank="1" showInputMessage="1" showErrorMessage="1" prompt="February month calendar" sqref="A1" xr:uid="{00000000-0002-0000-0100-000003000000}"/>
    <dataValidation allowBlank="1" showInputMessage="1" prompt="Enter monthly Notes in cell below" sqref="D14:H14" xr:uid="{00000000-0002-0000-0100-000004000000}"/>
    <dataValidation allowBlank="1" showInputMessage="1" prompt="Enter monthly Notes in this cell" sqref="D15:H15" xr:uid="{00000000-0002-0000-0100-000005000000}"/>
    <dataValidation allowBlank="1" showInputMessage="1" showErrorMessage="1" prompt="This row &amp; rows 7, 9, 11, 13, &amp; 15 are cells for entering daily notes related to the calendar day in the cell above." sqref="B5" xr:uid="{00000000-0002-0000-01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1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B1:I15"/>
  <sheetViews>
    <sheetView showGridLines="0" topLeftCell="A2" zoomScaleNormal="100" workbookViewId="0">
      <selection activeCell="C7" sqref="C7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60" t="str">
        <f ca="1">"March "&amp;CalendarYear</f>
        <v>March 2026</v>
      </c>
      <c r="C2" s="60"/>
      <c r="D2" s="60"/>
      <c r="E2" s="2"/>
      <c r="F2" s="2"/>
      <c r="G2" s="2"/>
      <c r="H2" s="3"/>
    </row>
    <row r="3" spans="2:9" s="10" customFormat="1" ht="24" customHeight="1" x14ac:dyDescent="0.3">
      <c r="B3" s="21" t="str">
        <f>WeekStart</f>
        <v>Sunday</v>
      </c>
      <c r="C3" s="22" t="str">
        <f t="shared" ref="C3:H3" ca="1" si="0">TEXT(C4,"dddd")</f>
        <v>Monday</v>
      </c>
      <c r="D3" s="22" t="str">
        <f t="shared" ca="1" si="0"/>
        <v>Tuesday</v>
      </c>
      <c r="E3" s="22" t="str">
        <f t="shared" ca="1" si="0"/>
        <v>Wednesday</v>
      </c>
      <c r="F3" s="22" t="str">
        <f t="shared" ca="1" si="0"/>
        <v>Thursday</v>
      </c>
      <c r="G3" s="22" t="str">
        <f t="shared" ca="1" si="0"/>
        <v>Friday</v>
      </c>
      <c r="H3" s="23" t="str">
        <f t="shared" ca="1" si="0"/>
        <v>Saturday</v>
      </c>
    </row>
    <row r="4" spans="2:9" s="4" customFormat="1" ht="24" customHeight="1" x14ac:dyDescent="0.3">
      <c r="B4" s="24">
        <f t="array" aca="1" ref="B4:H4" ca="1">DaysAndWeeks+DATE(CalendarYear,3,1)-WEEKDAY(DATE(CalendarYear,3,1),(WeekStart="Monday")+1)+1</f>
        <v>46082</v>
      </c>
      <c r="C4" s="24">
        <f ca="1"/>
        <v>46083</v>
      </c>
      <c r="D4" s="24">
        <f ca="1"/>
        <v>46084</v>
      </c>
      <c r="E4" s="24">
        <f ca="1"/>
        <v>46085</v>
      </c>
      <c r="F4" s="24">
        <f ca="1"/>
        <v>46086</v>
      </c>
      <c r="G4" s="24">
        <f ca="1"/>
        <v>46087</v>
      </c>
      <c r="H4" s="24">
        <f ca="1"/>
        <v>46088</v>
      </c>
    </row>
    <row r="5" spans="2:9" s="14" customFormat="1" ht="56.1" customHeight="1" x14ac:dyDescent="0.3">
      <c r="B5" s="26"/>
      <c r="C5" s="52" t="s">
        <v>6</v>
      </c>
      <c r="D5" s="51" t="s">
        <v>13</v>
      </c>
      <c r="E5" s="52" t="s">
        <v>6</v>
      </c>
      <c r="F5" s="52" t="s">
        <v>7</v>
      </c>
      <c r="G5" s="52" t="s">
        <v>6</v>
      </c>
      <c r="H5" s="26"/>
    </row>
    <row r="6" spans="2:9" s="4" customFormat="1" ht="24" customHeight="1" x14ac:dyDescent="0.3">
      <c r="B6" s="27">
        <f t="array" aca="1" ref="B6:H6" ca="1">DaysAndWeeks+DATE(CalendarYear,3,1)-WEEKDAY(DATE(CalendarYear,3,1),(WeekStart="Monday")+1)+8</f>
        <v>46089</v>
      </c>
      <c r="C6" s="27">
        <f ca="1"/>
        <v>46090</v>
      </c>
      <c r="D6" s="27">
        <f ca="1"/>
        <v>46091</v>
      </c>
      <c r="E6" s="27">
        <f ca="1"/>
        <v>46092</v>
      </c>
      <c r="F6" s="27">
        <f ca="1"/>
        <v>46093</v>
      </c>
      <c r="G6" s="27">
        <f ca="1"/>
        <v>46094</v>
      </c>
      <c r="H6" s="27">
        <f ca="1"/>
        <v>46095</v>
      </c>
    </row>
    <row r="7" spans="2:9" s="14" customFormat="1" ht="56.1" customHeight="1" x14ac:dyDescent="0.3">
      <c r="B7" s="25"/>
      <c r="C7" s="53" t="s">
        <v>9</v>
      </c>
      <c r="D7" s="53" t="s">
        <v>14</v>
      </c>
      <c r="E7" s="53" t="s">
        <v>11</v>
      </c>
      <c r="F7" s="53" t="s">
        <v>7</v>
      </c>
      <c r="G7" s="53" t="s">
        <v>12</v>
      </c>
      <c r="H7" s="25"/>
    </row>
    <row r="8" spans="2:9" s="4" customFormat="1" ht="24" customHeight="1" x14ac:dyDescent="0.3">
      <c r="B8" s="28">
        <f t="array" aca="1" ref="B8:H8" ca="1">DaysAndWeeks+DATE(CalendarYear,3,1)-WEEKDAY(DATE(CalendarYear,3,1),(WeekStart="Monday")+1)+15</f>
        <v>46096</v>
      </c>
      <c r="C8" s="28">
        <f ca="1"/>
        <v>46097</v>
      </c>
      <c r="D8" s="28">
        <f ca="1"/>
        <v>46098</v>
      </c>
      <c r="E8" s="28">
        <f ca="1"/>
        <v>46099</v>
      </c>
      <c r="F8" s="28">
        <f ca="1"/>
        <v>46100</v>
      </c>
      <c r="G8" s="28">
        <f ca="1"/>
        <v>46101</v>
      </c>
      <c r="H8" s="28">
        <f ca="1"/>
        <v>46102</v>
      </c>
    </row>
    <row r="9" spans="2:9" s="14" customFormat="1" ht="56.1" customHeight="1" x14ac:dyDescent="0.3">
      <c r="B9" s="26"/>
      <c r="C9" s="52" t="s">
        <v>6</v>
      </c>
      <c r="D9" s="51" t="s">
        <v>13</v>
      </c>
      <c r="E9" s="52" t="s">
        <v>6</v>
      </c>
      <c r="F9" s="52" t="s">
        <v>7</v>
      </c>
      <c r="G9" s="52" t="s">
        <v>6</v>
      </c>
      <c r="H9" s="26"/>
    </row>
    <row r="10" spans="2:9" s="4" customFormat="1" ht="24" customHeight="1" x14ac:dyDescent="0.3">
      <c r="B10" s="27">
        <f t="array" aca="1" ref="B10:H10" ca="1">DaysAndWeeks+DATE(CalendarYear,3,1)-WEEKDAY(DATE(CalendarYear,3,1),(WeekStart="Monday")+1)+22</f>
        <v>46103</v>
      </c>
      <c r="C10" s="27">
        <f ca="1"/>
        <v>46104</v>
      </c>
      <c r="D10" s="27">
        <f ca="1"/>
        <v>46105</v>
      </c>
      <c r="E10" s="27">
        <f ca="1"/>
        <v>46106</v>
      </c>
      <c r="F10" s="27">
        <f ca="1"/>
        <v>46107</v>
      </c>
      <c r="G10" s="27">
        <f ca="1"/>
        <v>46108</v>
      </c>
      <c r="H10" s="27">
        <f ca="1"/>
        <v>46109</v>
      </c>
    </row>
    <row r="11" spans="2:9" s="14" customFormat="1" ht="56.1" customHeight="1" x14ac:dyDescent="0.3">
      <c r="B11" s="25"/>
      <c r="C11" s="53" t="s">
        <v>9</v>
      </c>
      <c r="D11" s="53" t="s">
        <v>14</v>
      </c>
      <c r="E11" s="53" t="s">
        <v>11</v>
      </c>
      <c r="F11" s="53" t="s">
        <v>7</v>
      </c>
      <c r="G11" s="53" t="s">
        <v>12</v>
      </c>
      <c r="H11" s="25"/>
    </row>
    <row r="12" spans="2:9" s="4" customFormat="1" ht="24" customHeight="1" x14ac:dyDescent="0.3">
      <c r="B12" s="28">
        <f t="array" aca="1" ref="B12:H12" ca="1">DaysAndWeeks+DATE(CalendarYear,3,1)-WEEKDAY(DATE(CalendarYear,3,1),(WeekStart="Monday")+1)+29</f>
        <v>46110</v>
      </c>
      <c r="C12" s="28">
        <f ca="1"/>
        <v>46111</v>
      </c>
      <c r="D12" s="28">
        <f ca="1"/>
        <v>46112</v>
      </c>
      <c r="E12" s="28">
        <f ca="1"/>
        <v>46113</v>
      </c>
      <c r="F12" s="28">
        <f ca="1"/>
        <v>46114</v>
      </c>
      <c r="G12" s="28">
        <f ca="1"/>
        <v>46115</v>
      </c>
      <c r="H12" s="28">
        <f ca="1"/>
        <v>46116</v>
      </c>
    </row>
    <row r="13" spans="2:9" s="14" customFormat="1" ht="56.1" customHeight="1" x14ac:dyDescent="0.3">
      <c r="B13" s="26"/>
      <c r="C13" s="52" t="s">
        <v>6</v>
      </c>
      <c r="D13" s="51" t="s">
        <v>13</v>
      </c>
      <c r="E13" s="49"/>
      <c r="F13" s="49"/>
      <c r="G13" s="49"/>
      <c r="H13" s="26"/>
    </row>
    <row r="14" spans="2:9" s="4" customFormat="1" ht="24" customHeight="1" x14ac:dyDescent="0.3">
      <c r="B14" s="27">
        <f t="array" aca="1" ref="B14:C14" ca="1">DaysAndWeeks+DATE(CalendarYear,3,1)-WEEKDAY(DATE(CalendarYear,3,1),(WeekStart="Monday")+1)+36</f>
        <v>46117</v>
      </c>
      <c r="C14" s="27">
        <f ca="1"/>
        <v>46118</v>
      </c>
      <c r="D14" s="61" t="s">
        <v>1</v>
      </c>
      <c r="E14" s="61"/>
      <c r="F14" s="61"/>
      <c r="G14" s="61"/>
      <c r="H14" s="62"/>
    </row>
    <row r="15" spans="2:9" s="14" customFormat="1" ht="56.1" customHeight="1" x14ac:dyDescent="0.3">
      <c r="B15" s="25"/>
      <c r="C15" s="25"/>
      <c r="D15" s="63"/>
      <c r="E15" s="63"/>
      <c r="F15" s="63"/>
      <c r="G15" s="63"/>
      <c r="H15" s="64"/>
    </row>
  </sheetData>
  <mergeCells count="3">
    <mergeCell ref="B2:D2"/>
    <mergeCell ref="D14:H14"/>
    <mergeCell ref="D15:H15"/>
  </mergeCells>
  <conditionalFormatting sqref="B4:G4">
    <cfRule type="expression" dxfId="19" priority="1">
      <formula>DAY(B4)&gt;8</formula>
    </cfRule>
  </conditionalFormatting>
  <conditionalFormatting sqref="B12:H12 B14:C14">
    <cfRule type="expression" dxfId="18" priority="2">
      <formula>AND(DAY(B12)&gt;=1,DAY(B12)&lt;=15)</formula>
    </cfRule>
  </conditionalFormatting>
  <dataValidations count="8">
    <dataValidation allowBlank="1" showInputMessage="1" showErrorMessage="1" prompt="March month calendar" sqref="A1" xr:uid="{00000000-0002-0000-02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200-000001000000}"/>
    <dataValidation allowBlank="1" showInputMessage="1" showErrorMessage="1" prompt="Automatically determined weekday" sqref="C3:H3" xr:uid="{00000000-0002-0000-02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200-000003000000}"/>
    <dataValidation allowBlank="1" showInputMessage="1" showErrorMessage="1" prompt="This row &amp; rows 7, 9, 11, 13, &amp; 15 are cells for entering daily notes related to the calendar day in the cell above." sqref="B5" xr:uid="{00000000-0002-0000-0200-000004000000}"/>
    <dataValidation allowBlank="1" showInputMessage="1" prompt="Enter monthly Notes in this cell" sqref="D15:H15" xr:uid="{00000000-0002-0000-0200-000005000000}"/>
    <dataValidation allowBlank="1" showInputMessage="1" prompt="Enter monthly Notes in cell below" sqref="D14:H14" xr:uid="{00000000-0002-0000-02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2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B1:I15"/>
  <sheetViews>
    <sheetView showGridLines="0" workbookViewId="0">
      <selection activeCell="C11" sqref="C11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60" t="str">
        <f ca="1">"April "&amp;CalendarYear</f>
        <v>April 2026</v>
      </c>
      <c r="C2" s="60"/>
      <c r="D2" s="60"/>
      <c r="E2" s="2"/>
      <c r="F2" s="2"/>
      <c r="G2" s="2"/>
      <c r="H2" s="3"/>
    </row>
    <row r="3" spans="2:9" s="10" customFormat="1" ht="24" customHeight="1" x14ac:dyDescent="0.3">
      <c r="B3" s="21" t="str">
        <f>WeekStart</f>
        <v>Sunday</v>
      </c>
      <c r="C3" s="22" t="str">
        <f t="shared" ref="C3:H3" ca="1" si="0">TEXT(C4,"dddd")</f>
        <v>Monday</v>
      </c>
      <c r="D3" s="22" t="str">
        <f t="shared" ca="1" si="0"/>
        <v>Tuesday</v>
      </c>
      <c r="E3" s="22" t="str">
        <f t="shared" ca="1" si="0"/>
        <v>Wednesday</v>
      </c>
      <c r="F3" s="22" t="str">
        <f t="shared" ca="1" si="0"/>
        <v>Thursday</v>
      </c>
      <c r="G3" s="22" t="str">
        <f t="shared" ca="1" si="0"/>
        <v>Friday</v>
      </c>
      <c r="H3" s="23" t="str">
        <f t="shared" ca="1" si="0"/>
        <v>Saturday</v>
      </c>
    </row>
    <row r="4" spans="2:9" s="4" customFormat="1" ht="24" customHeight="1" x14ac:dyDescent="0.3">
      <c r="B4" s="24">
        <f t="array" aca="1" ref="B4:H4" ca="1">DaysAndWeeks+DATE(CalendarYear,4,1)-WEEKDAY(DATE(CalendarYear,4,1),(WeekStart="Monday")+1)+1</f>
        <v>46110</v>
      </c>
      <c r="C4" s="24">
        <f ca="1"/>
        <v>46111</v>
      </c>
      <c r="D4" s="24">
        <f ca="1"/>
        <v>46112</v>
      </c>
      <c r="E4" s="24">
        <f ca="1"/>
        <v>46113</v>
      </c>
      <c r="F4" s="24">
        <f ca="1"/>
        <v>46114</v>
      </c>
      <c r="G4" s="24">
        <f ca="1"/>
        <v>46115</v>
      </c>
      <c r="H4" s="24">
        <f ca="1"/>
        <v>46116</v>
      </c>
    </row>
    <row r="5" spans="2:9" s="14" customFormat="1" ht="56.1" customHeight="1" x14ac:dyDescent="0.3">
      <c r="B5" s="26"/>
      <c r="C5" s="48"/>
      <c r="D5" s="48"/>
      <c r="E5" s="48" t="s">
        <v>6</v>
      </c>
      <c r="F5" s="48" t="s">
        <v>7</v>
      </c>
      <c r="G5" s="49" t="s">
        <v>6</v>
      </c>
      <c r="H5" s="26"/>
    </row>
    <row r="6" spans="2:9" s="4" customFormat="1" ht="24" customHeight="1" x14ac:dyDescent="0.3">
      <c r="B6" s="27">
        <f t="array" aca="1" ref="B6:H6" ca="1">DaysAndWeeks+DATE(CalendarYear,4,1)-WEEKDAY(DATE(CalendarYear,4,1),(WeekStart="Monday")+1)+8</f>
        <v>46117</v>
      </c>
      <c r="C6" s="27">
        <f ca="1"/>
        <v>46118</v>
      </c>
      <c r="D6" s="27">
        <f ca="1"/>
        <v>46119</v>
      </c>
      <c r="E6" s="27">
        <f ca="1"/>
        <v>46120</v>
      </c>
      <c r="F6" s="27">
        <f ca="1"/>
        <v>46121</v>
      </c>
      <c r="G6" s="27">
        <f ca="1"/>
        <v>46122</v>
      </c>
      <c r="H6" s="27">
        <f ca="1"/>
        <v>46123</v>
      </c>
    </row>
    <row r="7" spans="2:9" s="14" customFormat="1" ht="56.1" customHeight="1" x14ac:dyDescent="0.3">
      <c r="B7" s="25"/>
      <c r="C7" s="50" t="s">
        <v>9</v>
      </c>
      <c r="D7" s="50" t="s">
        <v>10</v>
      </c>
      <c r="E7" s="50" t="s">
        <v>11</v>
      </c>
      <c r="F7" s="50" t="s">
        <v>7</v>
      </c>
      <c r="G7" s="50" t="s">
        <v>12</v>
      </c>
      <c r="H7" s="25"/>
    </row>
    <row r="8" spans="2:9" s="4" customFormat="1" ht="24" customHeight="1" x14ac:dyDescent="0.3">
      <c r="B8" s="28">
        <f t="array" aca="1" ref="B8:H8" ca="1">DaysAndWeeks+DATE(CalendarYear,4,1)-WEEKDAY(DATE(CalendarYear,4,1),(WeekStart="Monday")+1)+15</f>
        <v>46124</v>
      </c>
      <c r="C8" s="28">
        <f ca="1"/>
        <v>46125</v>
      </c>
      <c r="D8" s="28">
        <f ca="1"/>
        <v>46126</v>
      </c>
      <c r="E8" s="28">
        <f ca="1"/>
        <v>46127</v>
      </c>
      <c r="F8" s="28">
        <f ca="1"/>
        <v>46128</v>
      </c>
      <c r="G8" s="28">
        <f ca="1"/>
        <v>46129</v>
      </c>
      <c r="H8" s="28">
        <f ca="1"/>
        <v>46130</v>
      </c>
    </row>
    <row r="9" spans="2:9" s="14" customFormat="1" ht="56.1" customHeight="1" x14ac:dyDescent="0.3">
      <c r="B9" s="26"/>
      <c r="C9" s="48" t="s">
        <v>6</v>
      </c>
      <c r="D9" s="48" t="s">
        <v>13</v>
      </c>
      <c r="E9" s="48" t="s">
        <v>6</v>
      </c>
      <c r="F9" s="48" t="s">
        <v>7</v>
      </c>
      <c r="G9" s="49" t="s">
        <v>6</v>
      </c>
      <c r="H9" s="26"/>
    </row>
    <row r="10" spans="2:9" s="4" customFormat="1" ht="24" customHeight="1" x14ac:dyDescent="0.3">
      <c r="B10" s="27">
        <f t="array" aca="1" ref="B10:H10" ca="1">DaysAndWeeks+DATE(CalendarYear,4,1)-WEEKDAY(DATE(CalendarYear,4,1),(WeekStart="Monday")+1)+22</f>
        <v>46131</v>
      </c>
      <c r="C10" s="27">
        <f ca="1"/>
        <v>46132</v>
      </c>
      <c r="D10" s="27">
        <f ca="1"/>
        <v>46133</v>
      </c>
      <c r="E10" s="27">
        <f ca="1"/>
        <v>46134</v>
      </c>
      <c r="F10" s="27">
        <f ca="1"/>
        <v>46135</v>
      </c>
      <c r="G10" s="27">
        <f ca="1"/>
        <v>46136</v>
      </c>
      <c r="H10" s="27">
        <f ca="1"/>
        <v>46137</v>
      </c>
    </row>
    <row r="11" spans="2:9" s="14" customFormat="1" ht="56.1" customHeight="1" x14ac:dyDescent="0.3">
      <c r="B11" s="25"/>
      <c r="C11" s="50" t="s">
        <v>9</v>
      </c>
      <c r="D11" s="50" t="s">
        <v>10</v>
      </c>
      <c r="E11" s="50" t="s">
        <v>11</v>
      </c>
      <c r="F11" s="50" t="s">
        <v>7</v>
      </c>
      <c r="G11" s="50" t="s">
        <v>12</v>
      </c>
      <c r="H11" s="25"/>
    </row>
    <row r="12" spans="2:9" s="4" customFormat="1" ht="24" customHeight="1" x14ac:dyDescent="0.3">
      <c r="B12" s="28">
        <f t="array" aca="1" ref="B12:H12" ca="1">DaysAndWeeks+DATE(CalendarYear,4,1)-WEEKDAY(DATE(CalendarYear,4,1),(WeekStart="Monday")+1)+29</f>
        <v>46138</v>
      </c>
      <c r="C12" s="28">
        <f ca="1"/>
        <v>46139</v>
      </c>
      <c r="D12" s="28">
        <f ca="1"/>
        <v>46140</v>
      </c>
      <c r="E12" s="28">
        <f ca="1"/>
        <v>46141</v>
      </c>
      <c r="F12" s="28">
        <f ca="1"/>
        <v>46142</v>
      </c>
      <c r="G12" s="28">
        <f ca="1"/>
        <v>46143</v>
      </c>
      <c r="H12" s="28">
        <f ca="1"/>
        <v>46144</v>
      </c>
    </row>
    <row r="13" spans="2:9" s="14" customFormat="1" ht="56.1" customHeight="1" x14ac:dyDescent="0.3">
      <c r="B13" s="26"/>
      <c r="C13" s="48" t="s">
        <v>6</v>
      </c>
      <c r="D13" s="48" t="s">
        <v>13</v>
      </c>
      <c r="E13" s="48" t="s">
        <v>6</v>
      </c>
      <c r="F13" s="50" t="s">
        <v>7</v>
      </c>
      <c r="G13" s="26"/>
      <c r="H13" s="26"/>
    </row>
    <row r="14" spans="2:9" s="4" customFormat="1" ht="24" customHeight="1" x14ac:dyDescent="0.3">
      <c r="B14" s="27">
        <f t="array" aca="1" ref="B14:C14" ca="1">DaysAndWeeks+DATE(CalendarYear,4,1)-WEEKDAY(DATE(CalendarYear,4,1),(WeekStart="Monday")+1)+36</f>
        <v>46145</v>
      </c>
      <c r="C14" s="27">
        <f ca="1"/>
        <v>46146</v>
      </c>
      <c r="D14" s="61" t="s">
        <v>1</v>
      </c>
      <c r="E14" s="61"/>
      <c r="F14" s="61"/>
      <c r="G14" s="61"/>
      <c r="H14" s="62"/>
    </row>
    <row r="15" spans="2:9" s="14" customFormat="1" ht="56.1" customHeight="1" x14ac:dyDescent="0.3">
      <c r="B15" s="25"/>
      <c r="C15" s="25"/>
      <c r="D15" s="65"/>
      <c r="E15" s="65"/>
      <c r="F15" s="65"/>
      <c r="G15" s="65"/>
      <c r="H15" s="66"/>
    </row>
  </sheetData>
  <mergeCells count="3">
    <mergeCell ref="B2:D2"/>
    <mergeCell ref="D14:H14"/>
    <mergeCell ref="D15:H15"/>
  </mergeCells>
  <conditionalFormatting sqref="B4:G4">
    <cfRule type="expression" dxfId="17" priority="1">
      <formula>DAY(B4)&gt;8</formula>
    </cfRule>
  </conditionalFormatting>
  <conditionalFormatting sqref="B12:H12 B14:C14">
    <cfRule type="expression" dxfId="1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3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300-000001000000}"/>
    <dataValidation allowBlank="1" showInputMessage="1" showErrorMessage="1" prompt="April month calendar" sqref="A1" xr:uid="{00000000-0002-0000-03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300-000003000000}"/>
    <dataValidation allowBlank="1" showInputMessage="1" prompt="Enter monthly Notes in cell below" sqref="D14:H14" xr:uid="{00000000-0002-0000-0300-000004000000}"/>
    <dataValidation allowBlank="1" showInputMessage="1" prompt="Enter monthly Notes in this cell" sqref="D15:H15" xr:uid="{00000000-0002-0000-0300-000005000000}"/>
    <dataValidation allowBlank="1" showInputMessage="1" showErrorMessage="1" prompt="This row &amp; rows 7, 9, 11, 13, &amp; 15 are cells for entering daily notes related to the calendar day in the cell above." sqref="B5" xr:uid="{00000000-0002-0000-03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3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B1:I15"/>
  <sheetViews>
    <sheetView showGridLines="0" topLeftCell="A2" workbookViewId="0">
      <selection activeCell="C15" sqref="C15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60" t="str">
        <f ca="1">"May "&amp;CalendarYear</f>
        <v>May 2026</v>
      </c>
      <c r="C2" s="60"/>
      <c r="D2" s="60"/>
      <c r="E2" s="2"/>
      <c r="F2" s="2"/>
      <c r="G2" s="2"/>
      <c r="H2" s="3"/>
    </row>
    <row r="3" spans="2:9" s="10" customFormat="1" ht="24" customHeight="1" x14ac:dyDescent="0.3">
      <c r="B3" s="21" t="str">
        <f>WeekStart</f>
        <v>Sunday</v>
      </c>
      <c r="C3" s="22" t="str">
        <f t="shared" ref="C3:H3" ca="1" si="0">TEXT(C4,"dddd")</f>
        <v>Monday</v>
      </c>
      <c r="D3" s="22" t="str">
        <f t="shared" ca="1" si="0"/>
        <v>Tuesday</v>
      </c>
      <c r="E3" s="22" t="str">
        <f t="shared" ca="1" si="0"/>
        <v>Wednesday</v>
      </c>
      <c r="F3" s="22" t="str">
        <f t="shared" ca="1" si="0"/>
        <v>Thursday</v>
      </c>
      <c r="G3" s="22" t="str">
        <f t="shared" ca="1" si="0"/>
        <v>Friday</v>
      </c>
      <c r="H3" s="23" t="str">
        <f t="shared" ca="1" si="0"/>
        <v>Saturday</v>
      </c>
    </row>
    <row r="4" spans="2:9" s="4" customFormat="1" ht="24" customHeight="1" x14ac:dyDescent="0.3">
      <c r="B4" s="24">
        <f t="array" aca="1" ref="B4:H4" ca="1">DaysAndWeeks+DATE(CalendarYear,5,1)-WEEKDAY(DATE(CalendarYear,5,1),(WeekStart="Monday")+1)+1</f>
        <v>46138</v>
      </c>
      <c r="C4" s="24">
        <f ca="1"/>
        <v>46139</v>
      </c>
      <c r="D4" s="24">
        <f ca="1"/>
        <v>46140</v>
      </c>
      <c r="E4" s="24">
        <f ca="1"/>
        <v>46141</v>
      </c>
      <c r="F4" s="24">
        <f ca="1"/>
        <v>46142</v>
      </c>
      <c r="G4" s="24">
        <f ca="1"/>
        <v>46143</v>
      </c>
      <c r="H4" s="24">
        <f ca="1"/>
        <v>46144</v>
      </c>
    </row>
    <row r="5" spans="2:9" s="14" customFormat="1" ht="56.1" customHeight="1" x14ac:dyDescent="0.3">
      <c r="B5" s="26"/>
      <c r="C5" s="26"/>
      <c r="D5" s="26"/>
      <c r="E5" s="26"/>
      <c r="F5" s="26"/>
      <c r="G5" s="49" t="s">
        <v>6</v>
      </c>
      <c r="H5" s="26"/>
    </row>
    <row r="6" spans="2:9" s="4" customFormat="1" ht="24" customHeight="1" x14ac:dyDescent="0.3">
      <c r="B6" s="27">
        <f t="array" aca="1" ref="B6:H6" ca="1">DaysAndWeeks+DATE(CalendarYear,5,1)-WEEKDAY(DATE(CalendarYear,5,1),(WeekStart="Monday")+1)+8</f>
        <v>46145</v>
      </c>
      <c r="C6" s="27">
        <f ca="1"/>
        <v>46146</v>
      </c>
      <c r="D6" s="27">
        <f ca="1"/>
        <v>46147</v>
      </c>
      <c r="E6" s="27">
        <f ca="1"/>
        <v>46148</v>
      </c>
      <c r="F6" s="27">
        <f ca="1"/>
        <v>46149</v>
      </c>
      <c r="G6" s="27">
        <f ca="1"/>
        <v>46150</v>
      </c>
      <c r="H6" s="27">
        <f ca="1"/>
        <v>46151</v>
      </c>
    </row>
    <row r="7" spans="2:9" s="14" customFormat="1" ht="56.1" customHeight="1" x14ac:dyDescent="0.3">
      <c r="B7" s="25"/>
      <c r="C7" s="53" t="s">
        <v>9</v>
      </c>
      <c r="D7" s="50" t="s">
        <v>10</v>
      </c>
      <c r="E7" s="50" t="s">
        <v>11</v>
      </c>
      <c r="F7" s="50" t="s">
        <v>7</v>
      </c>
      <c r="G7" s="50" t="s">
        <v>12</v>
      </c>
      <c r="H7" s="25"/>
    </row>
    <row r="8" spans="2:9" s="4" customFormat="1" ht="24" customHeight="1" x14ac:dyDescent="0.3">
      <c r="B8" s="28">
        <f t="array" aca="1" ref="B8:H8" ca="1">DaysAndWeeks+DATE(CalendarYear,5,1)-WEEKDAY(DATE(CalendarYear,5,1),(WeekStart="Monday")+1)+15</f>
        <v>46152</v>
      </c>
      <c r="C8" s="28">
        <f ca="1"/>
        <v>46153</v>
      </c>
      <c r="D8" s="28">
        <f ca="1"/>
        <v>46154</v>
      </c>
      <c r="E8" s="28">
        <f ca="1"/>
        <v>46155</v>
      </c>
      <c r="F8" s="28">
        <f ca="1"/>
        <v>46156</v>
      </c>
      <c r="G8" s="28">
        <f ca="1"/>
        <v>46157</v>
      </c>
      <c r="H8" s="28">
        <f ca="1"/>
        <v>46158</v>
      </c>
    </row>
    <row r="9" spans="2:9" s="14" customFormat="1" ht="56.1" customHeight="1" x14ac:dyDescent="0.3">
      <c r="B9" s="26"/>
      <c r="C9" s="48" t="s">
        <v>6</v>
      </c>
      <c r="D9" s="48" t="s">
        <v>13</v>
      </c>
      <c r="E9" s="48" t="s">
        <v>6</v>
      </c>
      <c r="F9" s="48" t="s">
        <v>7</v>
      </c>
      <c r="G9" s="49" t="s">
        <v>6</v>
      </c>
      <c r="H9" s="26"/>
    </row>
    <row r="10" spans="2:9" s="4" customFormat="1" ht="24" customHeight="1" x14ac:dyDescent="0.3">
      <c r="B10" s="27">
        <f t="array" aca="1" ref="B10:H10" ca="1">DaysAndWeeks+DATE(CalendarYear,5,1)-WEEKDAY(DATE(CalendarYear,5,1),(WeekStart="Monday")+1)+22</f>
        <v>46159</v>
      </c>
      <c r="C10" s="27">
        <f ca="1"/>
        <v>46160</v>
      </c>
      <c r="D10" s="27">
        <f ca="1"/>
        <v>46161</v>
      </c>
      <c r="E10" s="27">
        <f ca="1"/>
        <v>46162</v>
      </c>
      <c r="F10" s="27">
        <f ca="1"/>
        <v>46163</v>
      </c>
      <c r="G10" s="27">
        <f ca="1"/>
        <v>46164</v>
      </c>
      <c r="H10" s="27">
        <f ca="1"/>
        <v>46165</v>
      </c>
    </row>
    <row r="11" spans="2:9" s="14" customFormat="1" ht="56.1" customHeight="1" x14ac:dyDescent="0.3">
      <c r="B11" s="25"/>
      <c r="C11" s="53" t="s">
        <v>9</v>
      </c>
      <c r="D11" s="50" t="s">
        <v>10</v>
      </c>
      <c r="E11" s="50" t="s">
        <v>11</v>
      </c>
      <c r="F11" s="50" t="s">
        <v>7</v>
      </c>
      <c r="G11" s="50" t="s">
        <v>12</v>
      </c>
      <c r="H11" s="25"/>
    </row>
    <row r="12" spans="2:9" s="4" customFormat="1" ht="24" customHeight="1" x14ac:dyDescent="0.3">
      <c r="B12" s="28">
        <f t="array" aca="1" ref="B12:H12" ca="1">DaysAndWeeks+DATE(CalendarYear,5,1)-WEEKDAY(DATE(CalendarYear,5,1),(WeekStart="Monday")+1)+29</f>
        <v>46166</v>
      </c>
      <c r="C12" s="28">
        <f ca="1"/>
        <v>46167</v>
      </c>
      <c r="D12" s="28">
        <f ca="1"/>
        <v>46168</v>
      </c>
      <c r="E12" s="28">
        <f ca="1"/>
        <v>46169</v>
      </c>
      <c r="F12" s="28">
        <f ca="1"/>
        <v>46170</v>
      </c>
      <c r="G12" s="28">
        <f ca="1"/>
        <v>46171</v>
      </c>
      <c r="H12" s="28">
        <f ca="1"/>
        <v>46172</v>
      </c>
    </row>
    <row r="13" spans="2:9" s="14" customFormat="1" ht="56.1" customHeight="1" x14ac:dyDescent="0.3">
      <c r="B13" s="26"/>
      <c r="C13" s="48" t="s">
        <v>6</v>
      </c>
      <c r="D13" s="48" t="s">
        <v>13</v>
      </c>
      <c r="E13" s="48" t="s">
        <v>6</v>
      </c>
      <c r="F13" s="48" t="s">
        <v>7</v>
      </c>
      <c r="G13" s="49" t="s">
        <v>6</v>
      </c>
      <c r="H13" s="26"/>
    </row>
    <row r="14" spans="2:9" s="4" customFormat="1" ht="24" customHeight="1" x14ac:dyDescent="0.3">
      <c r="B14" s="27">
        <f t="array" aca="1" ref="B14:C14" ca="1">DaysAndWeeks+DATE(CalendarYear,5,1)-WEEKDAY(DATE(CalendarYear,5,1),(WeekStart="Monday")+1)+36</f>
        <v>46173</v>
      </c>
      <c r="C14" s="27">
        <f ca="1"/>
        <v>46174</v>
      </c>
      <c r="D14" s="61" t="s">
        <v>1</v>
      </c>
      <c r="E14" s="61"/>
      <c r="F14" s="61"/>
      <c r="G14" s="61"/>
      <c r="H14" s="62"/>
    </row>
    <row r="15" spans="2:9" s="14" customFormat="1" ht="56.1" customHeight="1" x14ac:dyDescent="0.3">
      <c r="B15" s="25"/>
      <c r="C15" s="53"/>
      <c r="D15" s="65"/>
      <c r="E15" s="65"/>
      <c r="F15" s="65"/>
      <c r="G15" s="65"/>
      <c r="H15" s="66"/>
    </row>
  </sheetData>
  <mergeCells count="3">
    <mergeCell ref="B2:D2"/>
    <mergeCell ref="D14:H14"/>
    <mergeCell ref="D15:H15"/>
  </mergeCells>
  <conditionalFormatting sqref="B4:G4">
    <cfRule type="expression" dxfId="15" priority="1">
      <formula>DAY(B4)&gt;8</formula>
    </cfRule>
  </conditionalFormatting>
  <conditionalFormatting sqref="B12:H12 B14:C14">
    <cfRule type="expression" dxfId="1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4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400-000001000000}"/>
    <dataValidation allowBlank="1" showInputMessage="1" showErrorMessage="1" prompt="May month calendar" sqref="A1" xr:uid="{00000000-0002-0000-04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400-000003000000}"/>
    <dataValidation allowBlank="1" showInputMessage="1" showErrorMessage="1" prompt="This row &amp; rows 7, 9, 11, 13, &amp; 15 are cells for entering daily notes related to the calendar day in the cell above." sqref="B5" xr:uid="{00000000-0002-0000-0400-000004000000}"/>
    <dataValidation allowBlank="1" showInputMessage="1" prompt="Enter monthly Notes in this cell" sqref="D15:H15" xr:uid="{00000000-0002-0000-0400-000005000000}"/>
    <dataValidation allowBlank="1" showInputMessage="1" prompt="Enter monthly Notes in cell below" sqref="D14:H14" xr:uid="{00000000-0002-0000-04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4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I15"/>
  <sheetViews>
    <sheetView showGridLines="0" zoomScaleNormal="100" workbookViewId="0">
      <selection activeCell="O12" sqref="O12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67" t="str">
        <f ca="1">"June "&amp;CalendarYear</f>
        <v>June 2026</v>
      </c>
      <c r="C2" s="67"/>
      <c r="D2" s="67"/>
      <c r="E2" s="2"/>
      <c r="F2" s="2"/>
      <c r="G2" s="2"/>
      <c r="H2" s="3"/>
    </row>
    <row r="3" spans="2:9" s="10" customFormat="1" ht="24" customHeight="1" x14ac:dyDescent="0.3">
      <c r="B3" s="29" t="str">
        <f>WeekStart</f>
        <v>Sunday</v>
      </c>
      <c r="C3" s="30" t="str">
        <f t="shared" ref="C3:H3" ca="1" si="0">TEXT(C4,"dddd")</f>
        <v>Monday</v>
      </c>
      <c r="D3" s="30" t="str">
        <f t="shared" ca="1" si="0"/>
        <v>Tuesday</v>
      </c>
      <c r="E3" s="30" t="str">
        <f t="shared" ca="1" si="0"/>
        <v>Wednesday</v>
      </c>
      <c r="F3" s="30" t="str">
        <f t="shared" ca="1" si="0"/>
        <v>Thursday</v>
      </c>
      <c r="G3" s="30" t="str">
        <f t="shared" ca="1" si="0"/>
        <v>Friday</v>
      </c>
      <c r="H3" s="31" t="str">
        <f t="shared" ca="1" si="0"/>
        <v>Saturday</v>
      </c>
    </row>
    <row r="4" spans="2:9" s="4" customFormat="1" ht="24" customHeight="1" x14ac:dyDescent="0.3">
      <c r="B4" s="32">
        <f t="array" aca="1" ref="B4:H4" ca="1">DaysAndWeeks+DATE(CalendarYear,6,1)-WEEKDAY(DATE(CalendarYear,6,1),(WeekStart="Monday")+1)+1</f>
        <v>46173</v>
      </c>
      <c r="C4" s="32">
        <f ca="1"/>
        <v>46174</v>
      </c>
      <c r="D4" s="32">
        <f ca="1"/>
        <v>46175</v>
      </c>
      <c r="E4" s="32">
        <f ca="1"/>
        <v>46176</v>
      </c>
      <c r="F4" s="32">
        <f ca="1"/>
        <v>46177</v>
      </c>
      <c r="G4" s="32">
        <f ca="1"/>
        <v>46178</v>
      </c>
      <c r="H4" s="32">
        <f ca="1"/>
        <v>46179</v>
      </c>
    </row>
    <row r="5" spans="2:9" s="14" customFormat="1" ht="56.1" customHeight="1" x14ac:dyDescent="0.3">
      <c r="B5" s="34"/>
      <c r="C5" s="53" t="s">
        <v>9</v>
      </c>
      <c r="D5" s="50" t="s">
        <v>10</v>
      </c>
      <c r="E5" s="50" t="s">
        <v>11</v>
      </c>
      <c r="F5" s="50" t="s">
        <v>7</v>
      </c>
      <c r="G5" s="50" t="s">
        <v>12</v>
      </c>
      <c r="H5" s="34"/>
    </row>
    <row r="6" spans="2:9" s="4" customFormat="1" ht="24" customHeight="1" x14ac:dyDescent="0.3">
      <c r="B6" s="35">
        <f t="array" aca="1" ref="B6:H6" ca="1">DaysAndWeeks+DATE(CalendarYear,6,1)-WEEKDAY(DATE(CalendarYear,6,1),(WeekStart="Monday")+1)+8</f>
        <v>46180</v>
      </c>
      <c r="C6" s="35">
        <f ca="1"/>
        <v>46181</v>
      </c>
      <c r="D6" s="35">
        <f ca="1"/>
        <v>46182</v>
      </c>
      <c r="E6" s="35">
        <f ca="1"/>
        <v>46183</v>
      </c>
      <c r="F6" s="35">
        <f ca="1"/>
        <v>46184</v>
      </c>
      <c r="G6" s="35">
        <f ca="1"/>
        <v>46185</v>
      </c>
      <c r="H6" s="35">
        <f ca="1"/>
        <v>46186</v>
      </c>
    </row>
    <row r="7" spans="2:9" s="14" customFormat="1" ht="56.1" customHeight="1" x14ac:dyDescent="0.3">
      <c r="B7" s="33"/>
      <c r="C7" s="48" t="s">
        <v>6</v>
      </c>
      <c r="D7" s="48" t="s">
        <v>13</v>
      </c>
      <c r="E7" s="48" t="s">
        <v>6</v>
      </c>
      <c r="F7" s="48" t="s">
        <v>7</v>
      </c>
      <c r="G7" s="49" t="s">
        <v>6</v>
      </c>
      <c r="H7" s="33"/>
    </row>
    <row r="8" spans="2:9" s="4" customFormat="1" ht="24" customHeight="1" x14ac:dyDescent="0.3">
      <c r="B8" s="36">
        <f t="array" aca="1" ref="B8:H8" ca="1">DaysAndWeeks+DATE(CalendarYear,6,1)-WEEKDAY(DATE(CalendarYear,6,1),(WeekStart="Monday")+1)+15</f>
        <v>46187</v>
      </c>
      <c r="C8" s="36">
        <f ca="1"/>
        <v>46188</v>
      </c>
      <c r="D8" s="36">
        <f ca="1"/>
        <v>46189</v>
      </c>
      <c r="E8" s="36">
        <f ca="1"/>
        <v>46190</v>
      </c>
      <c r="F8" s="36">
        <f ca="1"/>
        <v>46191</v>
      </c>
      <c r="G8" s="36">
        <f ca="1"/>
        <v>46192</v>
      </c>
      <c r="H8" s="36">
        <f ca="1"/>
        <v>46193</v>
      </c>
    </row>
    <row r="9" spans="2:9" s="14" customFormat="1" ht="56.1" customHeight="1" x14ac:dyDescent="0.3">
      <c r="B9" s="34"/>
      <c r="C9" s="53" t="s">
        <v>9</v>
      </c>
      <c r="D9" s="50" t="s">
        <v>10</v>
      </c>
      <c r="E9" s="50" t="s">
        <v>11</v>
      </c>
      <c r="F9" s="50" t="s">
        <v>7</v>
      </c>
      <c r="G9" s="50" t="s">
        <v>12</v>
      </c>
      <c r="H9" s="34"/>
    </row>
    <row r="10" spans="2:9" s="4" customFormat="1" ht="24" customHeight="1" x14ac:dyDescent="0.3">
      <c r="B10" s="35">
        <f t="array" aca="1" ref="B10:H10" ca="1">DaysAndWeeks+DATE(CalendarYear,6,1)-WEEKDAY(DATE(CalendarYear,6,1),(WeekStart="Monday")+1)+22</f>
        <v>46194</v>
      </c>
      <c r="C10" s="35">
        <f ca="1"/>
        <v>46195</v>
      </c>
      <c r="D10" s="35">
        <f ca="1"/>
        <v>46196</v>
      </c>
      <c r="E10" s="35">
        <f ca="1"/>
        <v>46197</v>
      </c>
      <c r="F10" s="35">
        <f ca="1"/>
        <v>46198</v>
      </c>
      <c r="G10" s="35">
        <f ca="1"/>
        <v>46199</v>
      </c>
      <c r="H10" s="35">
        <f ca="1"/>
        <v>46200</v>
      </c>
    </row>
    <row r="11" spans="2:9" s="14" customFormat="1" ht="56.1" customHeight="1" x14ac:dyDescent="0.3">
      <c r="B11" s="33"/>
      <c r="C11" s="48" t="s">
        <v>6</v>
      </c>
      <c r="D11" s="48" t="s">
        <v>13</v>
      </c>
      <c r="E11" s="48" t="s">
        <v>6</v>
      </c>
      <c r="F11" s="48" t="s">
        <v>7</v>
      </c>
      <c r="G11" s="49" t="s">
        <v>6</v>
      </c>
      <c r="H11" s="33"/>
    </row>
    <row r="12" spans="2:9" s="4" customFormat="1" ht="24" customHeight="1" x14ac:dyDescent="0.3">
      <c r="B12" s="36">
        <f t="array" aca="1" ref="B12:H12" ca="1">DaysAndWeeks+DATE(CalendarYear,6,1)-WEEKDAY(DATE(CalendarYear,6,1),(WeekStart="Monday")+1)+29</f>
        <v>46201</v>
      </c>
      <c r="C12" s="36">
        <f ca="1"/>
        <v>46202</v>
      </c>
      <c r="D12" s="36">
        <f ca="1"/>
        <v>46203</v>
      </c>
      <c r="E12" s="36">
        <f ca="1"/>
        <v>46204</v>
      </c>
      <c r="F12" s="36">
        <f ca="1"/>
        <v>46205</v>
      </c>
      <c r="G12" s="36">
        <f ca="1"/>
        <v>46206</v>
      </c>
      <c r="H12" s="36">
        <f ca="1"/>
        <v>46207</v>
      </c>
    </row>
    <row r="13" spans="2:9" s="14" customFormat="1" ht="56.1" customHeight="1" x14ac:dyDescent="0.3">
      <c r="B13" s="34"/>
      <c r="C13" s="53" t="s">
        <v>9</v>
      </c>
      <c r="D13" s="50" t="s">
        <v>10</v>
      </c>
      <c r="E13" s="50"/>
      <c r="F13" s="50"/>
      <c r="G13" s="50"/>
      <c r="H13" s="34"/>
    </row>
    <row r="14" spans="2:9" s="4" customFormat="1" ht="24" customHeight="1" x14ac:dyDescent="0.3">
      <c r="B14" s="35">
        <f t="array" aca="1" ref="B14:C14" ca="1">DaysAndWeeks+DATE(CalendarYear,6,1)-WEEKDAY(DATE(CalendarYear,6,1),(WeekStart="Monday")+1)+36</f>
        <v>46208</v>
      </c>
      <c r="C14" s="35">
        <f ca="1"/>
        <v>46209</v>
      </c>
      <c r="D14" s="68" t="s">
        <v>1</v>
      </c>
      <c r="E14" s="68"/>
      <c r="F14" s="68"/>
      <c r="G14" s="68"/>
      <c r="H14" s="69"/>
    </row>
    <row r="15" spans="2:9" s="14" customFormat="1" ht="56.1" customHeight="1" x14ac:dyDescent="0.3">
      <c r="B15" s="33"/>
      <c r="C15" s="33"/>
      <c r="D15" s="70"/>
      <c r="E15" s="70"/>
      <c r="F15" s="70"/>
      <c r="G15" s="70"/>
      <c r="H15" s="71"/>
    </row>
  </sheetData>
  <mergeCells count="3">
    <mergeCell ref="B2:D2"/>
    <mergeCell ref="D14:H14"/>
    <mergeCell ref="D15:H15"/>
  </mergeCells>
  <conditionalFormatting sqref="B4:G4">
    <cfRule type="expression" dxfId="13" priority="1">
      <formula>DAY(B4)&gt;8</formula>
    </cfRule>
  </conditionalFormatting>
  <conditionalFormatting sqref="B12:H12 B14:C14">
    <cfRule type="expression" dxfId="1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500-000000000000}"/>
    <dataValidation allowBlank="1" showInputMessage="1" showErrorMessage="1" prompt="June month calendar" sqref="A1" xr:uid="{00000000-0002-0000-05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5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500-000003000000}"/>
    <dataValidation allowBlank="1" showInputMessage="1" prompt="Enter monthly Notes in cell below" sqref="D14:H14" xr:uid="{00000000-0002-0000-0500-000004000000}"/>
    <dataValidation allowBlank="1" showInputMessage="1" prompt="Enter monthly Notes in this cell" sqref="D15:H15" xr:uid="{00000000-0002-0000-0500-000005000000}"/>
    <dataValidation allowBlank="1" showInputMessage="1" showErrorMessage="1" prompt="This row &amp; rows 7, 9, 11, 13, &amp; 15 are cells for entering daily notes related to the calendar day in the cell above." sqref="B5" xr:uid="{00000000-0002-0000-05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5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B1:I15"/>
  <sheetViews>
    <sheetView showGridLines="0" zoomScaleNormal="100" workbookViewId="0">
      <selection activeCell="E13" sqref="E13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67" t="str">
        <f ca="1">"July "&amp;CalendarYear</f>
        <v>July 2026</v>
      </c>
      <c r="C2" s="67"/>
      <c r="D2" s="67"/>
      <c r="E2" s="2"/>
      <c r="F2" s="2"/>
      <c r="G2" s="2"/>
      <c r="H2" s="3"/>
    </row>
    <row r="3" spans="2:9" s="10" customFormat="1" ht="24" customHeight="1" x14ac:dyDescent="0.3">
      <c r="B3" s="29" t="str">
        <f>WeekStart</f>
        <v>Sunday</v>
      </c>
      <c r="C3" s="30" t="str">
        <f t="shared" ref="C3:H3" ca="1" si="0">TEXT(C4,"dddd")</f>
        <v>Monday</v>
      </c>
      <c r="D3" s="30" t="str">
        <f t="shared" ca="1" si="0"/>
        <v>Tuesday</v>
      </c>
      <c r="E3" s="30" t="str">
        <f t="shared" ca="1" si="0"/>
        <v>Wednesday</v>
      </c>
      <c r="F3" s="30" t="str">
        <f t="shared" ca="1" si="0"/>
        <v>Thursday</v>
      </c>
      <c r="G3" s="30" t="str">
        <f t="shared" ca="1" si="0"/>
        <v>Friday</v>
      </c>
      <c r="H3" s="31" t="str">
        <f t="shared" ca="1" si="0"/>
        <v>Saturday</v>
      </c>
    </row>
    <row r="4" spans="2:9" s="4" customFormat="1" ht="24" customHeight="1" x14ac:dyDescent="0.3">
      <c r="B4" s="32">
        <f t="array" aca="1" ref="B4:H4" ca="1">DaysAndWeeks+DATE(CalendarYear,7,1)-WEEKDAY(DATE(CalendarYear,7,1),(WeekStart="Monday")+1)+1</f>
        <v>46201</v>
      </c>
      <c r="C4" s="32">
        <f ca="1"/>
        <v>46202</v>
      </c>
      <c r="D4" s="32">
        <f ca="1"/>
        <v>46203</v>
      </c>
      <c r="E4" s="32">
        <f ca="1"/>
        <v>46204</v>
      </c>
      <c r="F4" s="32">
        <f ca="1"/>
        <v>46205</v>
      </c>
      <c r="G4" s="32">
        <f ca="1"/>
        <v>46206</v>
      </c>
      <c r="H4" s="32">
        <f ca="1"/>
        <v>46207</v>
      </c>
    </row>
    <row r="5" spans="2:9" s="14" customFormat="1" ht="56.1" customHeight="1" x14ac:dyDescent="0.3">
      <c r="B5" s="34"/>
      <c r="C5" s="53"/>
      <c r="D5" s="50"/>
      <c r="E5" s="50" t="s">
        <v>11</v>
      </c>
      <c r="F5" s="50" t="s">
        <v>7</v>
      </c>
      <c r="G5" s="50" t="s">
        <v>12</v>
      </c>
      <c r="H5" s="34"/>
    </row>
    <row r="6" spans="2:9" s="4" customFormat="1" ht="24" customHeight="1" x14ac:dyDescent="0.3">
      <c r="B6" s="35">
        <f t="array" aca="1" ref="B6:H6" ca="1">DaysAndWeeks+DATE(CalendarYear,7,1)-WEEKDAY(DATE(CalendarYear,7,1),(WeekStart="Monday")+1)+8</f>
        <v>46208</v>
      </c>
      <c r="C6" s="35">
        <f ca="1"/>
        <v>46209</v>
      </c>
      <c r="D6" s="35">
        <f ca="1"/>
        <v>46210</v>
      </c>
      <c r="E6" s="35">
        <f ca="1"/>
        <v>46211</v>
      </c>
      <c r="F6" s="35">
        <f ca="1"/>
        <v>46212</v>
      </c>
      <c r="G6" s="35">
        <f ca="1"/>
        <v>46213</v>
      </c>
      <c r="H6" s="35">
        <f ca="1"/>
        <v>46214</v>
      </c>
    </row>
    <row r="7" spans="2:9" s="14" customFormat="1" ht="56.1" customHeight="1" x14ac:dyDescent="0.3">
      <c r="B7" s="33"/>
      <c r="C7" s="48" t="s">
        <v>6</v>
      </c>
      <c r="D7" s="48" t="s">
        <v>13</v>
      </c>
      <c r="E7" s="48" t="s">
        <v>6</v>
      </c>
      <c r="F7" s="48" t="s">
        <v>7</v>
      </c>
      <c r="G7" s="49" t="s">
        <v>6</v>
      </c>
      <c r="H7" s="33"/>
    </row>
    <row r="8" spans="2:9" s="4" customFormat="1" ht="24" customHeight="1" x14ac:dyDescent="0.3">
      <c r="B8" s="36">
        <f t="array" aca="1" ref="B8:H8" ca="1">DaysAndWeeks+DATE(CalendarYear,7,1)-WEEKDAY(DATE(CalendarYear,7,1),(WeekStart="Monday")+1)+15</f>
        <v>46215</v>
      </c>
      <c r="C8" s="36">
        <f ca="1"/>
        <v>46216</v>
      </c>
      <c r="D8" s="36">
        <f ca="1"/>
        <v>46217</v>
      </c>
      <c r="E8" s="36">
        <f ca="1"/>
        <v>46218</v>
      </c>
      <c r="F8" s="36">
        <f ca="1"/>
        <v>46219</v>
      </c>
      <c r="G8" s="36">
        <f ca="1"/>
        <v>46220</v>
      </c>
      <c r="H8" s="36">
        <f ca="1"/>
        <v>46221</v>
      </c>
    </row>
    <row r="9" spans="2:9" s="14" customFormat="1" ht="56.1" customHeight="1" x14ac:dyDescent="0.3">
      <c r="B9" s="34"/>
      <c r="C9" s="53" t="s">
        <v>9</v>
      </c>
      <c r="D9" s="50" t="s">
        <v>10</v>
      </c>
      <c r="E9" s="50" t="s">
        <v>11</v>
      </c>
      <c r="F9" s="50" t="s">
        <v>7</v>
      </c>
      <c r="G9" s="50" t="s">
        <v>12</v>
      </c>
      <c r="H9" s="34"/>
    </row>
    <row r="10" spans="2:9" s="4" customFormat="1" ht="24" customHeight="1" x14ac:dyDescent="0.3">
      <c r="B10" s="35">
        <f t="array" aca="1" ref="B10:H10" ca="1">DaysAndWeeks+DATE(CalendarYear,7,1)-WEEKDAY(DATE(CalendarYear,7,1),(WeekStart="Monday")+1)+22</f>
        <v>46222</v>
      </c>
      <c r="C10" s="35">
        <f ca="1"/>
        <v>46223</v>
      </c>
      <c r="D10" s="35">
        <f ca="1"/>
        <v>46224</v>
      </c>
      <c r="E10" s="35">
        <f ca="1"/>
        <v>46225</v>
      </c>
      <c r="F10" s="35">
        <f ca="1"/>
        <v>46226</v>
      </c>
      <c r="G10" s="35">
        <f ca="1"/>
        <v>46227</v>
      </c>
      <c r="H10" s="35">
        <f ca="1"/>
        <v>46228</v>
      </c>
    </row>
    <row r="11" spans="2:9" s="14" customFormat="1" ht="56.1" customHeight="1" x14ac:dyDescent="0.3">
      <c r="B11" s="33"/>
      <c r="C11" s="48" t="s">
        <v>6</v>
      </c>
      <c r="D11" s="48" t="s">
        <v>13</v>
      </c>
      <c r="E11" s="48" t="s">
        <v>6</v>
      </c>
      <c r="F11" s="48" t="s">
        <v>7</v>
      </c>
      <c r="G11" s="49" t="s">
        <v>6</v>
      </c>
      <c r="H11" s="33"/>
    </row>
    <row r="12" spans="2:9" s="4" customFormat="1" ht="24" customHeight="1" x14ac:dyDescent="0.3">
      <c r="B12" s="36">
        <f t="array" aca="1" ref="B12:H12" ca="1">DaysAndWeeks+DATE(CalendarYear,7,1)-WEEKDAY(DATE(CalendarYear,7,1),(WeekStart="Monday")+1)+29</f>
        <v>46229</v>
      </c>
      <c r="C12" s="36">
        <f ca="1"/>
        <v>46230</v>
      </c>
      <c r="D12" s="36">
        <f ca="1"/>
        <v>46231</v>
      </c>
      <c r="E12" s="36">
        <f ca="1"/>
        <v>46232</v>
      </c>
      <c r="F12" s="36">
        <f ca="1"/>
        <v>46233</v>
      </c>
      <c r="G12" s="36">
        <f ca="1"/>
        <v>46234</v>
      </c>
      <c r="H12" s="36">
        <f ca="1"/>
        <v>46235</v>
      </c>
    </row>
    <row r="13" spans="2:9" s="14" customFormat="1" ht="56.1" customHeight="1" x14ac:dyDescent="0.3">
      <c r="B13" s="34"/>
      <c r="C13" s="53" t="s">
        <v>9</v>
      </c>
      <c r="D13" s="50" t="s">
        <v>10</v>
      </c>
      <c r="E13" s="50" t="s">
        <v>11</v>
      </c>
      <c r="F13" s="50" t="s">
        <v>7</v>
      </c>
      <c r="G13" s="50" t="s">
        <v>12</v>
      </c>
      <c r="H13" s="34"/>
    </row>
    <row r="14" spans="2:9" s="4" customFormat="1" ht="24" customHeight="1" x14ac:dyDescent="0.3">
      <c r="B14" s="35">
        <f t="array" aca="1" ref="B14:C14" ca="1">DaysAndWeeks+DATE(CalendarYear,7,1)-WEEKDAY(DATE(CalendarYear,7,1),(WeekStart="Monday")+1)+36</f>
        <v>46236</v>
      </c>
      <c r="C14" s="35">
        <f ca="1"/>
        <v>46237</v>
      </c>
      <c r="D14" s="68" t="s">
        <v>1</v>
      </c>
      <c r="E14" s="68"/>
      <c r="F14" s="68"/>
      <c r="G14" s="68"/>
      <c r="H14" s="69"/>
    </row>
    <row r="15" spans="2:9" s="14" customFormat="1" ht="56.1" customHeight="1" x14ac:dyDescent="0.3">
      <c r="B15" s="33"/>
      <c r="C15" s="33"/>
      <c r="D15" s="70"/>
      <c r="E15" s="70"/>
      <c r="F15" s="70"/>
      <c r="G15" s="70"/>
      <c r="H15" s="71"/>
    </row>
  </sheetData>
  <mergeCells count="3">
    <mergeCell ref="B2:D2"/>
    <mergeCell ref="D14:H14"/>
    <mergeCell ref="D15:H15"/>
  </mergeCells>
  <conditionalFormatting sqref="B4:G4">
    <cfRule type="expression" dxfId="11" priority="1">
      <formula>DAY(B4)&gt;8</formula>
    </cfRule>
  </conditionalFormatting>
  <conditionalFormatting sqref="B12:H12 B14:C14">
    <cfRule type="expression" dxfId="1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600-000000000000}"/>
    <dataValidation allowBlank="1" showInputMessage="1" showErrorMessage="1" prompt="July month calendar" sqref="A1" xr:uid="{00000000-0002-0000-06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6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600-000003000000}"/>
    <dataValidation allowBlank="1" showInputMessage="1" showErrorMessage="1" prompt="This row &amp; rows 7, 9, 11, 13, &amp; 15 are cells for entering daily notes related to the calendar day in the cell above." sqref="B5" xr:uid="{00000000-0002-0000-0600-000004000000}"/>
    <dataValidation allowBlank="1" showInputMessage="1" prompt="Enter monthly Notes in this cell" sqref="D15:H15" xr:uid="{00000000-0002-0000-0600-000005000000}"/>
    <dataValidation allowBlank="1" showInputMessage="1" prompt="Enter monthly Notes in cell below" sqref="D14:H14" xr:uid="{00000000-0002-0000-06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6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B1:I15"/>
  <sheetViews>
    <sheetView showGridLines="0" topLeftCell="A2" workbookViewId="0">
      <selection activeCell="C15" sqref="C15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67" t="str">
        <f ca="1">"August "&amp;CalendarYear</f>
        <v>August 2026</v>
      </c>
      <c r="C2" s="67"/>
      <c r="D2" s="67"/>
      <c r="E2" s="2"/>
      <c r="F2" s="2"/>
      <c r="G2" s="2"/>
      <c r="H2" s="3"/>
    </row>
    <row r="3" spans="2:9" s="10" customFormat="1" ht="24" customHeight="1" x14ac:dyDescent="0.3">
      <c r="B3" s="29" t="str">
        <f>WeekStart</f>
        <v>Sunday</v>
      </c>
      <c r="C3" s="30" t="str">
        <f t="shared" ref="C3:H3" ca="1" si="0">TEXT(C4,"dddd")</f>
        <v>Monday</v>
      </c>
      <c r="D3" s="30" t="str">
        <f t="shared" ca="1" si="0"/>
        <v>Tuesday</v>
      </c>
      <c r="E3" s="30" t="str">
        <f t="shared" ca="1" si="0"/>
        <v>Wednesday</v>
      </c>
      <c r="F3" s="30" t="str">
        <f t="shared" ca="1" si="0"/>
        <v>Thursday</v>
      </c>
      <c r="G3" s="30" t="str">
        <f t="shared" ca="1" si="0"/>
        <v>Friday</v>
      </c>
      <c r="H3" s="31" t="str">
        <f t="shared" ca="1" si="0"/>
        <v>Saturday</v>
      </c>
    </row>
    <row r="4" spans="2:9" s="4" customFormat="1" ht="24" customHeight="1" x14ac:dyDescent="0.3">
      <c r="B4" s="32">
        <f t="array" aca="1" ref="B4:H4" ca="1">DaysAndWeeks+DATE(CalendarYear,8,1)-WEEKDAY(DATE(CalendarYear,8,1),(WeekStart="Monday")+1)+1</f>
        <v>46229</v>
      </c>
      <c r="C4" s="32">
        <f ca="1"/>
        <v>46230</v>
      </c>
      <c r="D4" s="32">
        <f ca="1"/>
        <v>46231</v>
      </c>
      <c r="E4" s="32">
        <f ca="1"/>
        <v>46232</v>
      </c>
      <c r="F4" s="32">
        <f ca="1"/>
        <v>46233</v>
      </c>
      <c r="G4" s="32">
        <f ca="1"/>
        <v>46234</v>
      </c>
      <c r="H4" s="32">
        <f ca="1"/>
        <v>46235</v>
      </c>
    </row>
    <row r="5" spans="2:9" s="14" customFormat="1" ht="56.1" customHeight="1" x14ac:dyDescent="0.3">
      <c r="B5" s="34"/>
      <c r="C5" s="34"/>
      <c r="D5" s="34"/>
      <c r="E5" s="34"/>
      <c r="F5" s="34"/>
      <c r="G5" s="34"/>
      <c r="H5" s="34"/>
    </row>
    <row r="6" spans="2:9" s="4" customFormat="1" ht="24" customHeight="1" x14ac:dyDescent="0.3">
      <c r="B6" s="35">
        <f t="array" aca="1" ref="B6:H6" ca="1">DaysAndWeeks+DATE(CalendarYear,8,1)-WEEKDAY(DATE(CalendarYear,8,1),(WeekStart="Monday")+1)+8</f>
        <v>46236</v>
      </c>
      <c r="C6" s="35">
        <f ca="1"/>
        <v>46237</v>
      </c>
      <c r="D6" s="35">
        <f ca="1"/>
        <v>46238</v>
      </c>
      <c r="E6" s="35">
        <f ca="1"/>
        <v>46239</v>
      </c>
      <c r="F6" s="35">
        <f ca="1"/>
        <v>46240</v>
      </c>
      <c r="G6" s="35">
        <f ca="1"/>
        <v>46241</v>
      </c>
      <c r="H6" s="35">
        <f ca="1"/>
        <v>46242</v>
      </c>
    </row>
    <row r="7" spans="2:9" s="14" customFormat="1" ht="56.1" customHeight="1" x14ac:dyDescent="0.3">
      <c r="B7" s="33"/>
      <c r="C7" s="48" t="s">
        <v>6</v>
      </c>
      <c r="D7" s="48" t="s">
        <v>13</v>
      </c>
      <c r="E7" s="48" t="s">
        <v>6</v>
      </c>
      <c r="F7" s="48" t="s">
        <v>7</v>
      </c>
      <c r="G7" s="49" t="s">
        <v>6</v>
      </c>
      <c r="H7" s="33"/>
    </row>
    <row r="8" spans="2:9" s="4" customFormat="1" ht="24" customHeight="1" x14ac:dyDescent="0.3">
      <c r="B8" s="36">
        <f t="array" aca="1" ref="B8:H8" ca="1">DaysAndWeeks+DATE(CalendarYear,8,1)-WEEKDAY(DATE(CalendarYear,8,1),(WeekStart="Monday")+1)+15</f>
        <v>46243</v>
      </c>
      <c r="C8" s="36">
        <f ca="1"/>
        <v>46244</v>
      </c>
      <c r="D8" s="36">
        <f ca="1"/>
        <v>46245</v>
      </c>
      <c r="E8" s="36">
        <f ca="1"/>
        <v>46246</v>
      </c>
      <c r="F8" s="36">
        <f ca="1"/>
        <v>46247</v>
      </c>
      <c r="G8" s="36">
        <f ca="1"/>
        <v>46248</v>
      </c>
      <c r="H8" s="36">
        <f ca="1"/>
        <v>46249</v>
      </c>
    </row>
    <row r="9" spans="2:9" s="14" customFormat="1" ht="56.1" customHeight="1" x14ac:dyDescent="0.3">
      <c r="B9" s="34"/>
      <c r="C9" s="53" t="s">
        <v>9</v>
      </c>
      <c r="D9" s="50" t="s">
        <v>10</v>
      </c>
      <c r="E9" s="50" t="s">
        <v>11</v>
      </c>
      <c r="F9" s="50" t="s">
        <v>7</v>
      </c>
      <c r="G9" s="50" t="s">
        <v>12</v>
      </c>
      <c r="H9" s="34"/>
    </row>
    <row r="10" spans="2:9" s="4" customFormat="1" ht="24" customHeight="1" x14ac:dyDescent="0.3">
      <c r="B10" s="35">
        <f t="array" aca="1" ref="B10:H10" ca="1">DaysAndWeeks+DATE(CalendarYear,8,1)-WEEKDAY(DATE(CalendarYear,8,1),(WeekStart="Monday")+1)+22</f>
        <v>46250</v>
      </c>
      <c r="C10" s="35">
        <f ca="1"/>
        <v>46251</v>
      </c>
      <c r="D10" s="35">
        <f ca="1"/>
        <v>46252</v>
      </c>
      <c r="E10" s="35">
        <f ca="1"/>
        <v>46253</v>
      </c>
      <c r="F10" s="35">
        <f ca="1"/>
        <v>46254</v>
      </c>
      <c r="G10" s="35">
        <f ca="1"/>
        <v>46255</v>
      </c>
      <c r="H10" s="35">
        <f ca="1"/>
        <v>46256</v>
      </c>
    </row>
    <row r="11" spans="2:9" s="14" customFormat="1" ht="56.1" customHeight="1" x14ac:dyDescent="0.3">
      <c r="B11" s="33"/>
      <c r="C11" s="48" t="s">
        <v>6</v>
      </c>
      <c r="D11" s="48" t="s">
        <v>13</v>
      </c>
      <c r="E11" s="48" t="s">
        <v>6</v>
      </c>
      <c r="F11" s="48" t="s">
        <v>7</v>
      </c>
      <c r="G11" s="49" t="s">
        <v>6</v>
      </c>
      <c r="H11" s="33"/>
    </row>
    <row r="12" spans="2:9" s="4" customFormat="1" ht="24" customHeight="1" x14ac:dyDescent="0.3">
      <c r="B12" s="36">
        <f t="array" aca="1" ref="B12:H12" ca="1">DaysAndWeeks+DATE(CalendarYear,8,1)-WEEKDAY(DATE(CalendarYear,8,1),(WeekStart="Monday")+1)+29</f>
        <v>46257</v>
      </c>
      <c r="C12" s="36">
        <f ca="1"/>
        <v>46258</v>
      </c>
      <c r="D12" s="36">
        <f ca="1"/>
        <v>46259</v>
      </c>
      <c r="E12" s="36">
        <f ca="1"/>
        <v>46260</v>
      </c>
      <c r="F12" s="36">
        <f ca="1"/>
        <v>46261</v>
      </c>
      <c r="G12" s="36">
        <f ca="1"/>
        <v>46262</v>
      </c>
      <c r="H12" s="36">
        <f ca="1"/>
        <v>46263</v>
      </c>
    </row>
    <row r="13" spans="2:9" s="14" customFormat="1" ht="56.1" customHeight="1" x14ac:dyDescent="0.3">
      <c r="B13" s="34"/>
      <c r="C13" s="53" t="s">
        <v>9</v>
      </c>
      <c r="D13" s="50" t="s">
        <v>10</v>
      </c>
      <c r="E13" s="50" t="s">
        <v>11</v>
      </c>
      <c r="F13" s="50" t="s">
        <v>7</v>
      </c>
      <c r="G13" s="50" t="s">
        <v>12</v>
      </c>
      <c r="H13" s="34"/>
    </row>
    <row r="14" spans="2:9" s="4" customFormat="1" ht="24" customHeight="1" x14ac:dyDescent="0.3">
      <c r="B14" s="35">
        <f t="array" aca="1" ref="B14:C14" ca="1">DaysAndWeeks+DATE(CalendarYear,8,1)-WEEKDAY(DATE(CalendarYear,8,1),(WeekStart="Monday")+1)+36</f>
        <v>46264</v>
      </c>
      <c r="C14" s="35">
        <f ca="1"/>
        <v>46265</v>
      </c>
      <c r="D14" s="68" t="s">
        <v>1</v>
      </c>
      <c r="E14" s="68"/>
      <c r="F14" s="68"/>
      <c r="G14" s="68"/>
      <c r="H14" s="69"/>
    </row>
    <row r="15" spans="2:9" s="14" customFormat="1" ht="56.1" customHeight="1" x14ac:dyDescent="0.3">
      <c r="B15" s="33"/>
      <c r="C15" s="48" t="s">
        <v>6</v>
      </c>
      <c r="D15" s="70"/>
      <c r="E15" s="70"/>
      <c r="F15" s="70"/>
      <c r="G15" s="70"/>
      <c r="H15" s="71"/>
    </row>
  </sheetData>
  <mergeCells count="3">
    <mergeCell ref="B2:D2"/>
    <mergeCell ref="D14:H14"/>
    <mergeCell ref="D15:H15"/>
  </mergeCells>
  <conditionalFormatting sqref="B4:G4">
    <cfRule type="expression" dxfId="9" priority="1">
      <formula>DAY(B4)&gt;8</formula>
    </cfRule>
  </conditionalFormatting>
  <conditionalFormatting sqref="B12:H12 B14:C14">
    <cfRule type="expression" dxfId="8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7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700-000001000000}"/>
    <dataValidation allowBlank="1" showInputMessage="1" showErrorMessage="1" prompt="August month calendar" sqref="A1" xr:uid="{00000000-0002-0000-07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700-000003000000}"/>
    <dataValidation allowBlank="1" showInputMessage="1" prompt="Enter monthly Notes in cell below" sqref="D14:H14" xr:uid="{00000000-0002-0000-0700-000004000000}"/>
    <dataValidation allowBlank="1" showInputMessage="1" prompt="Enter monthly Notes in this cell" sqref="D15:H15" xr:uid="{00000000-0002-0000-0700-000005000000}"/>
    <dataValidation allowBlank="1" showInputMessage="1" showErrorMessage="1" prompt="This row &amp; rows 7, 9, 11, 13, &amp; 15 are cells for entering daily notes related to the calendar day in the cell above." sqref="B5" xr:uid="{00000000-0002-0000-07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7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5" tint="0.59999389629810485"/>
    <pageSetUpPr fitToPage="1"/>
  </sheetPr>
  <dimension ref="B1:I15"/>
  <sheetViews>
    <sheetView showGridLines="0" zoomScaleNormal="100" workbookViewId="0">
      <selection activeCell="F13" sqref="F13:G13"/>
    </sheetView>
  </sheetViews>
  <sheetFormatPr defaultColWidth="8.75" defaultRowHeight="16.5" x14ac:dyDescent="0.3"/>
  <cols>
    <col min="1" max="1" width="1.625" style="1" customWidth="1"/>
    <col min="2" max="8" width="16.625" style="1" customWidth="1"/>
    <col min="9" max="9" width="1.625" style="1" customWidth="1"/>
    <col min="10" max="10" width="8.625" style="1" customWidth="1"/>
    <col min="11" max="16384" width="8.75" style="1"/>
  </cols>
  <sheetData>
    <row r="1" spans="2:9" ht="9" customHeight="1" x14ac:dyDescent="0.3">
      <c r="I1" s="1" t="s">
        <v>2</v>
      </c>
    </row>
    <row r="2" spans="2:9" ht="96" customHeight="1" x14ac:dyDescent="0.3">
      <c r="B2" s="72" t="str">
        <f ca="1">"September "&amp;CalendarYear</f>
        <v>September 2026</v>
      </c>
      <c r="C2" s="72"/>
      <c r="D2" s="72"/>
      <c r="E2" s="2"/>
      <c r="F2" s="2"/>
      <c r="G2" s="2"/>
      <c r="H2" s="3"/>
    </row>
    <row r="3" spans="2:9" s="10" customFormat="1" ht="24" customHeight="1" x14ac:dyDescent="0.3">
      <c r="B3" s="18" t="str">
        <f>WeekStart</f>
        <v>Sunday</v>
      </c>
      <c r="C3" s="19" t="str">
        <f t="shared" ref="C3:H3" ca="1" si="0">TEXT(C4,"dddd")</f>
        <v>Monday</v>
      </c>
      <c r="D3" s="19" t="str">
        <f t="shared" ca="1" si="0"/>
        <v>Tuesday</v>
      </c>
      <c r="E3" s="19" t="str">
        <f t="shared" ca="1" si="0"/>
        <v>Wednesday</v>
      </c>
      <c r="F3" s="19" t="str">
        <f t="shared" ca="1" si="0"/>
        <v>Thursday</v>
      </c>
      <c r="G3" s="19" t="str">
        <f t="shared" ca="1" si="0"/>
        <v>Friday</v>
      </c>
      <c r="H3" s="20" t="str">
        <f t="shared" ca="1" si="0"/>
        <v>Saturday</v>
      </c>
    </row>
    <row r="4" spans="2:9" s="4" customFormat="1" ht="24" customHeight="1" x14ac:dyDescent="0.3">
      <c r="B4" s="37">
        <f t="array" aca="1" ref="B4:H4" ca="1">DaysAndWeeks+DATE(CalendarYear,9,1)-WEEKDAY(DATE(CalendarYear,9,1),(WeekStart="Monday")+1)+1</f>
        <v>46264</v>
      </c>
      <c r="C4" s="37">
        <f ca="1"/>
        <v>46265</v>
      </c>
      <c r="D4" s="37">
        <f ca="1"/>
        <v>46266</v>
      </c>
      <c r="E4" s="37">
        <f ca="1"/>
        <v>46267</v>
      </c>
      <c r="F4" s="37">
        <f ca="1"/>
        <v>46268</v>
      </c>
      <c r="G4" s="37">
        <f ca="1"/>
        <v>46269</v>
      </c>
      <c r="H4" s="37">
        <f ca="1"/>
        <v>46270</v>
      </c>
    </row>
    <row r="5" spans="2:9" s="14" customFormat="1" ht="56.1" customHeight="1" x14ac:dyDescent="0.3">
      <c r="B5" s="39"/>
      <c r="C5" s="48"/>
      <c r="D5" s="48" t="s">
        <v>13</v>
      </c>
      <c r="E5" s="48" t="s">
        <v>6</v>
      </c>
      <c r="F5" s="48" t="s">
        <v>7</v>
      </c>
      <c r="G5" s="49" t="s">
        <v>6</v>
      </c>
      <c r="H5" s="39"/>
    </row>
    <row r="6" spans="2:9" s="4" customFormat="1" ht="24" customHeight="1" x14ac:dyDescent="0.3">
      <c r="B6" s="40">
        <f t="array" aca="1" ref="B6:H6" ca="1">DaysAndWeeks+DATE(CalendarYear,9,1)-WEEKDAY(DATE(CalendarYear,9,1),(WeekStart="Monday")+1)+8</f>
        <v>46271</v>
      </c>
      <c r="C6" s="40">
        <f ca="1"/>
        <v>46272</v>
      </c>
      <c r="D6" s="40">
        <f ca="1"/>
        <v>46273</v>
      </c>
      <c r="E6" s="40">
        <f ca="1"/>
        <v>46274</v>
      </c>
      <c r="F6" s="40">
        <f ca="1"/>
        <v>46275</v>
      </c>
      <c r="G6" s="40">
        <f ca="1"/>
        <v>46276</v>
      </c>
      <c r="H6" s="40">
        <f ca="1"/>
        <v>46277</v>
      </c>
    </row>
    <row r="7" spans="2:9" s="14" customFormat="1" ht="56.1" customHeight="1" x14ac:dyDescent="0.3">
      <c r="B7" s="38"/>
      <c r="C7" s="53" t="s">
        <v>9</v>
      </c>
      <c r="D7" s="50" t="s">
        <v>10</v>
      </c>
      <c r="E7" s="50" t="s">
        <v>11</v>
      </c>
      <c r="F7" s="50" t="s">
        <v>7</v>
      </c>
      <c r="G7" s="50" t="s">
        <v>12</v>
      </c>
      <c r="H7" s="38"/>
    </row>
    <row r="8" spans="2:9" s="4" customFormat="1" ht="24" customHeight="1" x14ac:dyDescent="0.3">
      <c r="B8" s="41">
        <f t="array" aca="1" ref="B8:H8" ca="1">DaysAndWeeks+DATE(CalendarYear,9,1)-WEEKDAY(DATE(CalendarYear,9,1),(WeekStart="Monday")+1)+15</f>
        <v>46278</v>
      </c>
      <c r="C8" s="41">
        <f ca="1"/>
        <v>46279</v>
      </c>
      <c r="D8" s="41">
        <f ca="1"/>
        <v>46280</v>
      </c>
      <c r="E8" s="41">
        <f ca="1"/>
        <v>46281</v>
      </c>
      <c r="F8" s="41">
        <f ca="1"/>
        <v>46282</v>
      </c>
      <c r="G8" s="41">
        <f ca="1"/>
        <v>46283</v>
      </c>
      <c r="H8" s="41">
        <f ca="1"/>
        <v>46284</v>
      </c>
    </row>
    <row r="9" spans="2:9" s="14" customFormat="1" ht="56.1" customHeight="1" x14ac:dyDescent="0.3">
      <c r="B9" s="39"/>
      <c r="C9" s="48" t="s">
        <v>6</v>
      </c>
      <c r="D9" s="48" t="s">
        <v>13</v>
      </c>
      <c r="E9" s="48" t="s">
        <v>6</v>
      </c>
      <c r="F9" s="48" t="s">
        <v>7</v>
      </c>
      <c r="G9" s="49" t="s">
        <v>6</v>
      </c>
      <c r="H9" s="39"/>
    </row>
    <row r="10" spans="2:9" s="4" customFormat="1" ht="24" customHeight="1" x14ac:dyDescent="0.3">
      <c r="B10" s="40">
        <f t="array" aca="1" ref="B10:H10" ca="1">DaysAndWeeks+DATE(CalendarYear,9,1)-WEEKDAY(DATE(CalendarYear,9,1),(WeekStart="Monday")+1)+22</f>
        <v>46285</v>
      </c>
      <c r="C10" s="40">
        <f ca="1"/>
        <v>46286</v>
      </c>
      <c r="D10" s="40">
        <f ca="1"/>
        <v>46287</v>
      </c>
      <c r="E10" s="40">
        <f ca="1"/>
        <v>46288</v>
      </c>
      <c r="F10" s="40">
        <f ca="1"/>
        <v>46289</v>
      </c>
      <c r="G10" s="40">
        <f ca="1"/>
        <v>46290</v>
      </c>
      <c r="H10" s="40">
        <f ca="1"/>
        <v>46291</v>
      </c>
    </row>
    <row r="11" spans="2:9" s="14" customFormat="1" ht="56.1" customHeight="1" x14ac:dyDescent="0.3">
      <c r="B11" s="38"/>
      <c r="C11" s="53" t="s">
        <v>9</v>
      </c>
      <c r="D11" s="50" t="s">
        <v>10</v>
      </c>
      <c r="E11" s="50" t="s">
        <v>11</v>
      </c>
      <c r="F11" s="50" t="s">
        <v>7</v>
      </c>
      <c r="G11" s="50" t="s">
        <v>12</v>
      </c>
      <c r="H11" s="38"/>
    </row>
    <row r="12" spans="2:9" s="4" customFormat="1" ht="24" customHeight="1" x14ac:dyDescent="0.3">
      <c r="B12" s="41">
        <f t="array" aca="1" ref="B12:H12" ca="1">DaysAndWeeks+DATE(CalendarYear,9,1)-WEEKDAY(DATE(CalendarYear,9,1),(WeekStart="Monday")+1)+29</f>
        <v>46292</v>
      </c>
      <c r="C12" s="41">
        <f ca="1"/>
        <v>46293</v>
      </c>
      <c r="D12" s="41">
        <f ca="1"/>
        <v>46294</v>
      </c>
      <c r="E12" s="41">
        <f ca="1"/>
        <v>46295</v>
      </c>
      <c r="F12" s="41">
        <f ca="1"/>
        <v>46296</v>
      </c>
      <c r="G12" s="41">
        <f ca="1"/>
        <v>46297</v>
      </c>
      <c r="H12" s="41">
        <f ca="1"/>
        <v>46298</v>
      </c>
    </row>
    <row r="13" spans="2:9" s="14" customFormat="1" ht="56.1" customHeight="1" x14ac:dyDescent="0.3">
      <c r="B13" s="39"/>
      <c r="C13" s="48" t="s">
        <v>6</v>
      </c>
      <c r="D13" s="48" t="s">
        <v>13</v>
      </c>
      <c r="E13" s="48" t="s">
        <v>6</v>
      </c>
      <c r="F13" s="48"/>
      <c r="G13" s="49"/>
      <c r="H13" s="39"/>
    </row>
    <row r="14" spans="2:9" s="4" customFormat="1" ht="24" customHeight="1" x14ac:dyDescent="0.3">
      <c r="B14" s="40">
        <f t="array" aca="1" ref="B14:C14" ca="1">DaysAndWeeks+DATE(CalendarYear,9,1)-WEEKDAY(DATE(CalendarYear,9,1),(WeekStart="Monday")+1)+36</f>
        <v>46299</v>
      </c>
      <c r="C14" s="40">
        <f ca="1"/>
        <v>46300</v>
      </c>
      <c r="D14" s="73" t="s">
        <v>1</v>
      </c>
      <c r="E14" s="73"/>
      <c r="F14" s="73"/>
      <c r="G14" s="73"/>
      <c r="H14" s="74"/>
    </row>
    <row r="15" spans="2:9" s="14" customFormat="1" ht="56.1" customHeight="1" x14ac:dyDescent="0.3">
      <c r="B15" s="38"/>
      <c r="C15" s="38"/>
      <c r="D15" s="75"/>
      <c r="E15" s="75"/>
      <c r="F15" s="75"/>
      <c r="G15" s="75"/>
      <c r="H15" s="76"/>
    </row>
  </sheetData>
  <mergeCells count="3">
    <mergeCell ref="B2:D2"/>
    <mergeCell ref="D14:H14"/>
    <mergeCell ref="D15:H15"/>
  </mergeCells>
  <conditionalFormatting sqref="B4:G4">
    <cfRule type="expression" dxfId="7" priority="1">
      <formula>DAY(B4)&gt;8</formula>
    </cfRule>
  </conditionalFormatting>
  <conditionalFormatting sqref="B12:H12 B14:C14">
    <cfRule type="expression" dxfId="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8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800-000001000000}"/>
    <dataValidation allowBlank="1" showInputMessage="1" showErrorMessage="1" prompt="September month calendar" sqref="A1" xr:uid="{00000000-0002-0000-08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800-000003000000}"/>
    <dataValidation allowBlank="1" showInputMessage="1" showErrorMessage="1" prompt="This row &amp; rows 7, 9, 11, 13, &amp; 15 are cells for entering daily notes related to the calendar day in the cell above." sqref="B5" xr:uid="{00000000-0002-0000-0800-000004000000}"/>
    <dataValidation allowBlank="1" showInputMessage="1" prompt="Enter monthly Notes in this cell" sqref="D15:H15" xr:uid="{00000000-0002-0000-0800-000005000000}"/>
    <dataValidation allowBlank="1" showInputMessage="1" prompt="Enter monthly Notes in cell below" sqref="D14:H14" xr:uid="{00000000-0002-0000-08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8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30" ma:contentTypeDescription="Create a new document." ma:contentTypeScope="" ma:versionID="cec0622158e8f13124e9e8fd4de31bd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52f30ab005d15df08657af532e6e3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hidden="true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hidden="tru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hidden="true" ma:internalName="Background" ma:readOnly="false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E9892B-240A-44D7-B7C4-0B536460D7C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51EE113B-A607-4BAB-A22F-BD191623392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6D4742-432E-42EC-A136-DB4EFA9456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TM11829122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39</vt:i4>
      </vt:variant>
    </vt:vector>
  </HeadingPairs>
  <TitlesOfParts>
    <vt:vector size="51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RowTitleRegion1..K3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2022-12-27T07:43:23Z</dcterms:created>
  <dcterms:modified xsi:type="dcterms:W3CDTF">2026-03-17T17:17:23Z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</Properties>
</file>